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<sst xmlns="http://schemas.openxmlformats.org/spreadsheetml/2006/main" count="939" uniqueCount="369">
  <si>
    <t>附件1： 教学计划</t>
  </si>
  <si>
    <t>附表1        课程设置及教学安排表</t>
  </si>
  <si>
    <t>学时总数</t>
  </si>
  <si>
    <t>必修课学时数</t>
  </si>
  <si>
    <t>选修课学时数</t>
  </si>
  <si>
    <t>课内教学学时数</t>
  </si>
  <si>
    <t>实验教学学时数</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</si>
  <si>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</si>
  <si>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</si>
  <si>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</si>
  <si>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</si>
  <si>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</si>
  <si>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</si>
  <si>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</si>
  <si>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</si>
  <si>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</si>
  <si>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</si>
  <si>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</si>
  <si>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</si>
  <si>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</si>
  <si>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</si>
  <si>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</si>
  <si>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</si>
  <si>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</si>
  <si>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总学分</t>
  </si>
  <si>
    <t>必修课学分数</t>
  </si>
  <si>
    <t>选修课学分数</t>
  </si>
  <si>
    <t>课内教学学分数</t>
  </si>
  <si>
    <t>通识教育教学模块</t>
  </si>
  <si>
    <t>通识核心课程</t>
  </si>
  <si>
    <t>中国近代史纲要</t>
  </si>
  <si>
    <t>A1</t>
  </si>
  <si>
    <t>A1≥64.5学分，A2≥11.0学分</t>
  </si>
  <si>
    <t>毛泽东思想和中国特色社会主义理论体系概论</t>
  </si>
  <si>
    <t>马克思主义基本原理</t>
  </si>
  <si>
    <t>思想道德修养与法律基础</t>
  </si>
  <si>
    <t>形势与政策1</t>
  </si>
  <si>
    <t>形势与政策2</t>
  </si>
  <si>
    <t>形势与政策3</t>
  </si>
  <si>
    <t>形势与政策4</t>
  </si>
  <si>
    <t>大学英语1</t>
  </si>
  <si>
    <t>大学英语2</t>
  </si>
  <si>
    <t>大学英语拓展课1</t>
  </si>
  <si>
    <t>大学英语拓展课2</t>
  </si>
  <si>
    <t>大学体育1</t>
  </si>
  <si>
    <t>大学体育2</t>
  </si>
  <si>
    <t>大学体育3</t>
  </si>
  <si>
    <t>大学体育4</t>
  </si>
  <si>
    <t>高等数学I1</t>
  </si>
  <si>
    <t>高等数学I2</t>
  </si>
  <si>
    <t>线性代数</t>
  </si>
  <si>
    <t>概率论与数理统计</t>
  </si>
  <si>
    <t>复变函数与积分变换</t>
  </si>
  <si>
    <t>大学物理1</t>
  </si>
  <si>
    <t>大学物理2</t>
  </si>
  <si>
    <t>大学物理实验</t>
  </si>
  <si>
    <t>创新创业基础</t>
  </si>
  <si>
    <t>小    计</t>
  </si>
  <si>
    <t>大学计算机基础</t>
  </si>
  <si>
    <t>A2</t>
  </si>
  <si>
    <t>工程制图基础</t>
  </si>
  <si>
    <t>建筑概论</t>
  </si>
  <si>
    <t>机械制图II</t>
  </si>
  <si>
    <t>小 计</t>
  </si>
  <si>
    <t>计算方法</t>
  </si>
  <si>
    <t>大学化学</t>
  </si>
  <si>
    <t>大学化学实验</t>
  </si>
  <si>
    <t>工程项目管理</t>
  </si>
  <si>
    <t>可持续发展理论</t>
  </si>
  <si>
    <t>建筑设备</t>
  </si>
  <si>
    <t>通识拓展课程</t>
  </si>
  <si>
    <t>本科生必须取得10个及其以上的通识拓展课程学分，方可毕业</t>
  </si>
  <si>
    <t>A3</t>
  </si>
  <si>
    <t>A3≥10学分</t>
  </si>
  <si>
    <t>专业教育教学模块</t>
  </si>
  <si>
    <t>专业基础课程</t>
  </si>
  <si>
    <t xml:space="preserve">电路基础    </t>
  </si>
  <si>
    <t>B1</t>
  </si>
  <si>
    <t>B1≥28.0学分，B2≥5.0学分</t>
  </si>
  <si>
    <t>模拟电子技术</t>
  </si>
  <si>
    <t>电路与模电数电实验</t>
  </si>
  <si>
    <t>数字电子技术</t>
  </si>
  <si>
    <t>电机学</t>
  </si>
  <si>
    <t>电力电子技术</t>
  </si>
  <si>
    <t>自动控制原理</t>
  </si>
  <si>
    <t xml:space="preserve">单片机原理及应用    </t>
  </si>
  <si>
    <t>电磁场</t>
  </si>
  <si>
    <t>小     计</t>
  </si>
  <si>
    <t>现代测试技术</t>
  </si>
  <si>
    <t>B2</t>
  </si>
  <si>
    <t>计算机程序设计基础(C)</t>
  </si>
  <si>
    <t>计算机网络技术基础</t>
  </si>
  <si>
    <t>信号分析与处理</t>
  </si>
  <si>
    <t>电气工程导论</t>
  </si>
  <si>
    <t>电气CAD技术</t>
  </si>
  <si>
    <t>计算机控制技术</t>
  </si>
  <si>
    <t>专业方向课程</t>
  </si>
  <si>
    <t>电力系统分析</t>
  </si>
  <si>
    <t>C1</t>
  </si>
  <si>
    <t>原56学时</t>
  </si>
  <si>
    <t>电力系统继电保护</t>
  </si>
  <si>
    <t>电机拖动</t>
  </si>
  <si>
    <t>C1≥8.5学分，C2≥18.0学分</t>
  </si>
  <si>
    <t>小      计</t>
  </si>
  <si>
    <t>高电压绝缘技术</t>
  </si>
  <si>
    <t>C2</t>
  </si>
  <si>
    <t>控制电机</t>
  </si>
  <si>
    <t>建筑供配电技术</t>
  </si>
  <si>
    <t>电气控制与PLC</t>
  </si>
  <si>
    <t>发电厂电气部分</t>
  </si>
  <si>
    <t>电力拖动自动控制系统</t>
  </si>
  <si>
    <t>新能源发电技术</t>
  </si>
  <si>
    <t>电气工程前沿技术讲座</t>
  </si>
  <si>
    <t>高电压技术</t>
  </si>
  <si>
    <t>现代电源技术</t>
  </si>
  <si>
    <t>专业外语</t>
  </si>
  <si>
    <t>工厂供电</t>
  </si>
  <si>
    <t>系统建模与仿真技术</t>
  </si>
  <si>
    <t>课外素质教育模块</t>
  </si>
  <si>
    <t>本科生必须取得10个及其以上的课外素质教育学分，方可授予学士学位</t>
  </si>
  <si>
    <t>D</t>
  </si>
  <si>
    <t>D≥10学分</t>
  </si>
  <si>
    <r>
      <t>备注：</t>
    </r>
    <r>
      <rPr>
        <sz val="9"/>
        <rFont val="宋体"/>
        <family val="0"/>
      </rPr>
      <t>课程性质代码：通识核心课程—A1（必修），A2（选修）；通识拓展课程—A3（选修）；
      专业基础课程—B1（必修），B2（选修）；专业方向课程—C1（必修），C2（选修）；课外素质教育课程—D；。</t>
    </r>
  </si>
  <si>
    <t>附表2  集中实践教育教学模块设置及安排表</t>
  </si>
  <si>
    <t>序号</t>
  </si>
  <si>
    <t>实践教学内容</t>
  </si>
  <si>
    <t>学时</t>
  </si>
  <si>
    <t>周
数</t>
  </si>
  <si>
    <t>各学期周学时(周数)分配</t>
  </si>
  <si>
    <t>模块学分要求</t>
  </si>
  <si>
    <t>独立设课的实验</t>
  </si>
  <si>
    <t>E1</t>
  </si>
  <si>
    <r>
      <t>E1</t>
    </r>
    <r>
      <rPr>
        <sz val="11"/>
        <rFont val="宋体"/>
        <family val="0"/>
      </rPr>
      <t>≥</t>
    </r>
    <r>
      <rPr>
        <sz val="11"/>
        <rFont val="Times New Roman"/>
        <family val="1"/>
      </rPr>
      <t>39</t>
    </r>
    <r>
      <rPr>
        <sz val="11"/>
        <rFont val="宋体"/>
        <family val="0"/>
      </rPr>
      <t>学分</t>
    </r>
  </si>
  <si>
    <t>小计</t>
  </si>
  <si>
    <t>实习、课程设计（论文）、毕业设计（论文）等环节</t>
  </si>
  <si>
    <t>军事训练</t>
  </si>
  <si>
    <t>2K</t>
  </si>
  <si>
    <t>认识实习</t>
  </si>
  <si>
    <t>1K</t>
  </si>
  <si>
    <t>生产实习</t>
  </si>
  <si>
    <t>4K</t>
  </si>
  <si>
    <t>电子工艺实习</t>
  </si>
  <si>
    <t>2k</t>
  </si>
  <si>
    <t>金工实习</t>
  </si>
  <si>
    <t>电力电子应用课程设计</t>
  </si>
  <si>
    <t>电气控制课程设计</t>
  </si>
  <si>
    <t>系统仿真课程设计</t>
  </si>
  <si>
    <t>供配电系统课程设计</t>
  </si>
  <si>
    <t>毕业实习</t>
  </si>
  <si>
    <t>毕业设计</t>
  </si>
  <si>
    <t>14K</t>
  </si>
  <si>
    <r>
      <t>备注：</t>
    </r>
    <r>
      <rPr>
        <sz val="12"/>
        <rFont val="宋体"/>
        <family val="0"/>
      </rPr>
      <t>（</t>
    </r>
    <r>
      <rPr>
        <sz val="12"/>
        <rFont val="Times New Roman"/>
        <family val="1"/>
      </rPr>
      <t>1</t>
    </r>
    <r>
      <rPr>
        <sz val="12"/>
        <rFont val="宋体"/>
        <family val="0"/>
      </rPr>
      <t>）</t>
    </r>
    <r>
      <rPr>
        <sz val="12"/>
        <rFont val="Times New Roman"/>
        <family val="1"/>
      </rPr>
      <t>K</t>
    </r>
    <r>
      <rPr>
        <sz val="12"/>
        <rFont val="宋体"/>
        <family val="0"/>
      </rPr>
      <t>表示</t>
    </r>
    <r>
      <rPr>
        <sz val="12"/>
        <rFont val="Times New Roman"/>
        <family val="1"/>
      </rPr>
      <t>“</t>
    </r>
    <r>
      <rPr>
        <sz val="12"/>
        <rFont val="宋体"/>
        <family val="0"/>
      </rPr>
      <t>周</t>
    </r>
    <r>
      <rPr>
        <sz val="12"/>
        <rFont val="Times New Roman"/>
        <family val="1"/>
      </rPr>
      <t>”</t>
    </r>
    <r>
      <rPr>
        <sz val="12"/>
        <rFont val="宋体"/>
        <family val="0"/>
      </rPr>
      <t>；（</t>
    </r>
    <r>
      <rPr>
        <sz val="12"/>
        <rFont val="Times New Roman"/>
        <family val="1"/>
      </rPr>
      <t>2</t>
    </r>
    <r>
      <rPr>
        <sz val="12"/>
        <rFont val="宋体"/>
        <family val="0"/>
      </rPr>
      <t>）集中实践教学环节</t>
    </r>
    <r>
      <rPr>
        <sz val="12"/>
        <rFont val="Times New Roman"/>
        <family val="1"/>
      </rPr>
      <t>—E1</t>
    </r>
    <r>
      <rPr>
        <sz val="12"/>
        <rFont val="宋体"/>
        <family val="0"/>
      </rPr>
      <t>（必修），</t>
    </r>
    <r>
      <rPr>
        <sz val="12"/>
        <rFont val="Times New Roman"/>
        <family val="1"/>
      </rPr>
      <t>E2</t>
    </r>
    <r>
      <rPr>
        <sz val="12"/>
        <rFont val="宋体"/>
        <family val="0"/>
      </rPr>
      <t>（选修）；</t>
    </r>
  </si>
  <si>
    <t>附表3      各学期学时分配表</t>
  </si>
  <si>
    <t xml:space="preserve">                        学期
              学时
  类别</t>
  </si>
  <si>
    <t>五</t>
  </si>
  <si>
    <t>六</t>
  </si>
  <si>
    <t>七</t>
  </si>
  <si>
    <t>八</t>
  </si>
  <si>
    <t>总计</t>
  </si>
  <si>
    <t>必修
环节</t>
  </si>
  <si>
    <t>课程教学</t>
  </si>
  <si>
    <t>集中实践教学环节</t>
  </si>
  <si>
    <t>独立设课实验</t>
  </si>
  <si>
    <t>其它</t>
  </si>
  <si>
    <t>选修
环节</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</si>
  <si>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</si>
  <si>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</si>
  <si>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r>
      <t xml:space="preserve">附表4      </t>
    </r>
    <r>
      <rPr>
        <sz val="14"/>
        <rFont val="黑体"/>
        <family val="3"/>
      </rPr>
      <t>学时学分结构表</t>
    </r>
  </si>
  <si>
    <t>课程类别</t>
  </si>
  <si>
    <t>学时数</t>
  </si>
  <si>
    <t>百分比1（%）</t>
  </si>
  <si>
    <t>学分数</t>
  </si>
  <si>
    <t>百分比2（%）</t>
  </si>
  <si>
    <t>必修</t>
  </si>
  <si>
    <t>选修</t>
  </si>
  <si>
    <t>毕业需最低理论教学总学时数及学分数</t>
  </si>
  <si>
    <t>集中实践教育教学模块</t>
  </si>
  <si>
    <t>毕业需达到的最低学分数</t>
  </si>
  <si>
    <t>授予学位需达到的最低学分数</t>
  </si>
  <si>
    <r>
      <t>备注</t>
    </r>
    <r>
      <rPr>
        <sz val="10"/>
        <rFont val="Times New Roman"/>
        <family val="1"/>
      </rPr>
      <t>:
1.</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</si>
  <si>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</si>
  <si>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</si>
  <si>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</si>
  <si>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</si>
  <si>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</si>
  <si>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</si>
  <si>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</si>
  <si>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</si>
  <si>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</si>
  <si>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</si>
  <si>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</si>
  <si>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</si>
  <si>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</si>
  <si>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110287 </t>
    </r>
    <r>
      <rPr>
        <sz val="8"/>
        <rFont val="宋体"/>
        <family val="0"/>
      </rPr>
      <t>大学物理实验</t>
    </r>
  </si>
  <si>
    <t>分光计的调整与使用</t>
  </si>
  <si>
    <t>验证</t>
  </si>
  <si>
    <t>是</t>
  </si>
  <si>
    <t>必做</t>
  </si>
  <si>
    <t>用扭转法测量物体的转动惯量</t>
  </si>
  <si>
    <t>速度和加速度的测量</t>
  </si>
  <si>
    <t>数字示波器的调节与电信号的测量</t>
  </si>
  <si>
    <t>等厚干涉的应用</t>
  </si>
  <si>
    <t>稳恒电流场模拟静电场</t>
  </si>
  <si>
    <t>单臂电桥测电阻</t>
  </si>
  <si>
    <t>设计</t>
  </si>
  <si>
    <t>非线性电子元件的伏安特性研究</t>
  </si>
  <si>
    <t>综合</t>
  </si>
  <si>
    <t>必选≥1项</t>
  </si>
  <si>
    <t>铁磁质材料的磁化曲线和磁滞回线测量</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</si>
  <si>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</si>
  <si>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</si>
  <si>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</si>
  <si>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</si>
  <si>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</si>
  <si>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</si>
  <si>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</si>
  <si>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</si>
  <si>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巨磁阻抗效应的实验研究</t>
  </si>
  <si>
    <t>18</t>
  </si>
  <si>
    <t>专业基础实验模块</t>
  </si>
  <si>
    <r>
      <t xml:space="preserve">107044      </t>
    </r>
    <r>
      <rPr>
        <sz val="8"/>
        <rFont val="宋体"/>
        <family val="0"/>
      </rPr>
      <t>自动控制原理</t>
    </r>
    <r>
      <rPr>
        <sz val="8"/>
        <rFont val="Times New Roman"/>
        <family val="1"/>
      </rPr>
      <t xml:space="preserve"> </t>
    </r>
  </si>
  <si>
    <t>/</t>
  </si>
  <si>
    <r>
      <rPr>
        <sz val="8"/>
        <rFont val="宋体"/>
        <family val="0"/>
      </rPr>
      <t>典型系统动态特性和稳定性分析</t>
    </r>
  </si>
  <si>
    <r>
      <rPr>
        <sz val="8"/>
        <rFont val="宋体"/>
        <family val="0"/>
      </rPr>
      <t>设计</t>
    </r>
  </si>
  <si>
    <r>
      <rPr>
        <sz val="8"/>
        <rFont val="宋体"/>
        <family val="0"/>
      </rPr>
      <t>否</t>
    </r>
  </si>
  <si>
    <r>
      <rPr>
        <sz val="8"/>
        <rFont val="宋体"/>
        <family val="0"/>
      </rPr>
      <t>必做</t>
    </r>
  </si>
  <si>
    <r>
      <rPr>
        <sz val="8"/>
        <rFont val="宋体"/>
        <family val="0"/>
      </rPr>
      <t>频率特性测试</t>
    </r>
  </si>
  <si>
    <r>
      <rPr>
        <sz val="8"/>
        <rFont val="宋体"/>
        <family val="0"/>
      </rPr>
      <t>验证</t>
    </r>
  </si>
  <si>
    <r>
      <t>PID</t>
    </r>
    <r>
      <rPr>
        <sz val="8"/>
        <rFont val="宋体"/>
        <family val="0"/>
      </rPr>
      <t>控制器设计</t>
    </r>
  </si>
  <si>
    <r>
      <rPr>
        <sz val="8"/>
        <rFont val="宋体"/>
        <family val="0"/>
      </rPr>
      <t>综合</t>
    </r>
  </si>
  <si>
    <r>
      <rPr>
        <sz val="8"/>
        <rFont val="宋体"/>
        <family val="0"/>
      </rPr>
      <t>典型非线性环节</t>
    </r>
  </si>
  <si>
    <r>
      <t xml:space="preserve">107030     </t>
    </r>
    <r>
      <rPr>
        <sz val="8"/>
        <rFont val="宋体"/>
        <family val="0"/>
      </rPr>
      <t>电机学</t>
    </r>
  </si>
  <si>
    <r>
      <rPr>
        <sz val="8"/>
        <rFont val="宋体"/>
        <family val="0"/>
      </rPr>
      <t>直流电机认识实验</t>
    </r>
  </si>
  <si>
    <r>
      <rPr>
        <sz val="8"/>
        <rFont val="宋体"/>
        <family val="0"/>
      </rPr>
      <t>直流并励电动机实验</t>
    </r>
  </si>
  <si>
    <r>
      <rPr>
        <sz val="8"/>
        <rFont val="宋体"/>
        <family val="0"/>
      </rPr>
      <t>单相变压器实验</t>
    </r>
  </si>
  <si>
    <r>
      <rPr>
        <sz val="8"/>
        <rFont val="宋体"/>
        <family val="0"/>
      </rPr>
      <t>三相异步电动机工作特性</t>
    </r>
  </si>
  <si>
    <r>
      <t>107180</t>
    </r>
    <r>
      <rPr>
        <sz val="8"/>
        <rFont val="宋体"/>
        <family val="0"/>
      </rPr>
      <t>电机拖动基础</t>
    </r>
  </si>
  <si>
    <r>
      <rPr>
        <sz val="8"/>
        <rFont val="宋体"/>
        <family val="0"/>
      </rPr>
      <t>他励直流电动机在各种运转状态下机械特性的测定</t>
    </r>
  </si>
  <si>
    <r>
      <rPr>
        <sz val="8"/>
        <rFont val="宋体"/>
        <family val="0"/>
      </rPr>
      <t>绕线式异步机各种运行状态下机械特性的测定</t>
    </r>
  </si>
  <si>
    <r>
      <t xml:space="preserve">107031 </t>
    </r>
    <r>
      <rPr>
        <sz val="8"/>
        <rFont val="宋体"/>
        <family val="0"/>
      </rPr>
      <t>电力电子技术</t>
    </r>
  </si>
  <si>
    <r>
      <rPr>
        <sz val="8"/>
        <rFont val="宋体"/>
        <family val="0"/>
      </rPr>
      <t>三相半波可控整流电路</t>
    </r>
  </si>
  <si>
    <r>
      <rPr>
        <sz val="8"/>
        <rFont val="宋体"/>
        <family val="0"/>
      </rPr>
      <t>锯齿波同步移相触发电路</t>
    </r>
  </si>
  <si>
    <r>
      <rPr>
        <sz val="8"/>
        <rFont val="宋体"/>
        <family val="0"/>
      </rPr>
      <t>三相桥式全控整流及有源逆变电路的研究</t>
    </r>
  </si>
  <si>
    <r>
      <rPr>
        <sz val="8"/>
        <rFont val="宋体"/>
        <family val="0"/>
      </rPr>
      <t>斩波电路性能实验</t>
    </r>
  </si>
  <si>
    <r>
      <rPr>
        <sz val="8"/>
        <rFont val="宋体"/>
        <family val="0"/>
      </rPr>
      <t>单相交流调压</t>
    </r>
  </si>
  <si>
    <r>
      <rPr>
        <sz val="8"/>
        <rFont val="宋体"/>
        <family val="0"/>
      </rPr>
      <t>选做</t>
    </r>
  </si>
  <si>
    <r>
      <t>SPWM</t>
    </r>
    <r>
      <rPr>
        <sz val="8"/>
        <rFont val="宋体"/>
        <family val="0"/>
      </rPr>
      <t>脉宽调制电路的研究</t>
    </r>
  </si>
  <si>
    <r>
      <t xml:space="preserve">107047     </t>
    </r>
    <r>
      <rPr>
        <sz val="8"/>
        <rFont val="宋体"/>
        <family val="0"/>
      </rPr>
      <t>电气控制与</t>
    </r>
    <r>
      <rPr>
        <sz val="8"/>
        <rFont val="Times New Roman"/>
        <family val="1"/>
      </rPr>
      <t>PLC</t>
    </r>
    <r>
      <rPr>
        <sz val="8"/>
        <rFont val="宋体"/>
        <family val="0"/>
      </rPr>
      <t>应用</t>
    </r>
  </si>
  <si>
    <r>
      <rPr>
        <sz val="8"/>
        <rFont val="宋体"/>
        <family val="0"/>
      </rPr>
      <t>基本逻辑指令实验</t>
    </r>
  </si>
  <si>
    <r>
      <rPr>
        <sz val="8"/>
        <rFont val="宋体"/>
        <family val="0"/>
      </rPr>
      <t>定时器和计数器指令实验</t>
    </r>
  </si>
  <si>
    <t>电动机正反转控制</t>
  </si>
  <si>
    <t xml:space="preserve">十字路口交通信号灯控制 </t>
  </si>
  <si>
    <t>混料缸控制</t>
  </si>
  <si>
    <r>
      <t xml:space="preserve">107029    </t>
    </r>
    <r>
      <rPr>
        <sz val="8"/>
        <rFont val="宋体"/>
        <family val="0"/>
      </rPr>
      <t>单片机原理及应用</t>
    </r>
  </si>
  <si>
    <r>
      <rPr>
        <sz val="8"/>
        <rFont val="宋体"/>
        <family val="0"/>
      </rPr>
      <t>单片机软件实验</t>
    </r>
  </si>
  <si>
    <r>
      <rPr>
        <sz val="8"/>
        <rFont val="宋体"/>
        <family val="0"/>
      </rPr>
      <t>单片机硬件实验</t>
    </r>
  </si>
  <si>
    <r>
      <rPr>
        <sz val="8"/>
        <rFont val="宋体"/>
        <family val="0"/>
      </rPr>
      <t>时钟实验</t>
    </r>
  </si>
  <si>
    <r>
      <t xml:space="preserve">107034     </t>
    </r>
    <r>
      <rPr>
        <sz val="8"/>
        <rFont val="宋体"/>
        <family val="0"/>
      </rPr>
      <t>现代测试技术</t>
    </r>
  </si>
  <si>
    <r>
      <rPr>
        <sz val="8"/>
        <rFont val="宋体"/>
        <family val="0"/>
      </rPr>
      <t>直流单臂、半桥、全桥比较</t>
    </r>
  </si>
  <si>
    <t>否</t>
  </si>
  <si>
    <r>
      <rPr>
        <sz val="8"/>
        <rFont val="宋体"/>
        <family val="0"/>
      </rPr>
      <t>霍尔传感器测速</t>
    </r>
  </si>
  <si>
    <r>
      <rPr>
        <sz val="8"/>
        <rFont val="宋体"/>
        <family val="0"/>
      </rPr>
      <t>虚拟仪器编程初步</t>
    </r>
  </si>
  <si>
    <r>
      <t xml:space="preserve">107016    </t>
    </r>
    <r>
      <rPr>
        <sz val="8"/>
        <rFont val="宋体"/>
        <family val="0"/>
      </rPr>
      <t>计算机控制技术</t>
    </r>
  </si>
  <si>
    <r>
      <t>A/D</t>
    </r>
    <r>
      <rPr>
        <sz val="8"/>
        <rFont val="宋体"/>
        <family val="0"/>
      </rPr>
      <t>与</t>
    </r>
    <r>
      <rPr>
        <sz val="8"/>
        <rFont val="Times New Roman"/>
        <family val="1"/>
      </rPr>
      <t>D/A</t>
    </r>
    <r>
      <rPr>
        <sz val="8"/>
        <rFont val="宋体"/>
        <family val="0"/>
      </rPr>
      <t>转换</t>
    </r>
  </si>
  <si>
    <r>
      <rPr>
        <sz val="8"/>
        <rFont val="宋体"/>
        <family val="0"/>
      </rPr>
      <t>离散化方法研究</t>
    </r>
  </si>
  <si>
    <r>
      <rPr>
        <sz val="8"/>
        <rFont val="宋体"/>
        <family val="0"/>
      </rPr>
      <t>数字</t>
    </r>
    <r>
      <rPr>
        <sz val="8"/>
        <rFont val="Times New Roman"/>
        <family val="1"/>
      </rPr>
      <t>PID</t>
    </r>
    <r>
      <rPr>
        <sz val="8"/>
        <rFont val="宋体"/>
        <family val="0"/>
      </rPr>
      <t>调节器算法的研究</t>
    </r>
  </si>
  <si>
    <r>
      <rPr>
        <sz val="8"/>
        <rFont val="宋体"/>
        <family val="0"/>
      </rPr>
      <t>最少拍控制算法的研究</t>
    </r>
  </si>
  <si>
    <r>
      <rPr>
        <sz val="8"/>
        <rFont val="宋体"/>
        <family val="0"/>
      </rPr>
      <t>具有纯滞后系统的达林算法</t>
    </r>
  </si>
  <si>
    <r>
      <rPr>
        <sz val="8"/>
        <rFont val="宋体"/>
        <family val="0"/>
      </rPr>
      <t>单闭环直流调速系统</t>
    </r>
  </si>
  <si>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</si>
  <si>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r>
      <rPr>
        <sz val="8"/>
        <rFont val="宋体"/>
        <family val="0"/>
      </rPr>
      <t>步进电机转速控制</t>
    </r>
  </si>
  <si>
    <r>
      <rPr>
        <sz val="8"/>
        <rFont val="宋体"/>
        <family val="0"/>
      </rPr>
      <t>单闭环温度的恒温控制</t>
    </r>
  </si>
  <si>
    <r>
      <t>107162</t>
    </r>
    <r>
      <rPr>
        <sz val="8"/>
        <rFont val="宋体"/>
        <family val="0"/>
      </rPr>
      <t>电路与模电数电实验</t>
    </r>
  </si>
  <si>
    <t>电工测量仪表</t>
  </si>
  <si>
    <t>基尔霍夫定律、叠加原理及等效电源定理</t>
  </si>
  <si>
    <r>
      <t>受控源</t>
    </r>
    <r>
      <rPr>
        <sz val="8"/>
        <rFont val="Times New Roman"/>
        <family val="1"/>
      </rPr>
      <t>VCCS</t>
    </r>
    <r>
      <rPr>
        <sz val="8"/>
        <rFont val="宋体"/>
        <family val="0"/>
      </rPr>
      <t>、</t>
    </r>
    <r>
      <rPr>
        <sz val="8"/>
        <rFont val="Times New Roman"/>
        <family val="1"/>
      </rPr>
      <t>CCVS</t>
    </r>
    <r>
      <rPr>
        <sz val="8"/>
        <rFont val="宋体"/>
        <family val="0"/>
      </rPr>
      <t>的实验研究</t>
    </r>
  </si>
  <si>
    <t>感性电路功率因数的改善</t>
  </si>
  <si>
    <r>
      <t>RLC</t>
    </r>
    <r>
      <rPr>
        <sz val="8"/>
        <rFont val="宋体"/>
        <family val="0"/>
      </rPr>
      <t>串联电路频率特性的研究</t>
    </r>
  </si>
  <si>
    <t>三相电路负载的链接</t>
  </si>
  <si>
    <t>串联电路的暂态过程</t>
  </si>
  <si>
    <t>常用电子仪器的使用</t>
  </si>
  <si>
    <t>直流稳压电源</t>
  </si>
  <si>
    <t>低频单级电压放大器</t>
  </si>
  <si>
    <t>射极输出器</t>
  </si>
  <si>
    <t>负反馈放大器</t>
  </si>
  <si>
    <t>差动放大器</t>
  </si>
  <si>
    <t>集成运算放大器</t>
  </si>
  <si>
    <t>集成运算放大器的应用</t>
  </si>
  <si>
    <t>基本逻辑门罗辑实验</t>
  </si>
  <si>
    <t>三态门实验</t>
  </si>
  <si>
    <t>触发器计数器译码显示电路</t>
  </si>
  <si>
    <t>555定时器</t>
  </si>
  <si>
    <t>AD转换器、DA转换器</t>
  </si>
  <si>
    <t>专业方向实验模块</t>
  </si>
  <si>
    <t>107049电力系统分析</t>
  </si>
  <si>
    <t>发电机的短路特性曲线测试</t>
  </si>
  <si>
    <t>发电机零功率因数负载特性实验</t>
  </si>
  <si>
    <t>短路类型对电力系统暂态稳定性的影响实验</t>
  </si>
  <si>
    <t>故障切除时间对暂态稳定的影响实验</t>
  </si>
  <si>
    <t>单回路、双回路输送功率与功角关系实验</t>
  </si>
  <si>
    <t>单回路稳态非全相运行实验</t>
  </si>
  <si>
    <r>
      <t xml:space="preserve">107050     </t>
    </r>
    <r>
      <rPr>
        <sz val="8"/>
        <rFont val="宋体"/>
        <family val="0"/>
      </rPr>
      <t>电力系统继电保护</t>
    </r>
  </si>
  <si>
    <t>电磁型继电器特性实验、电流速断保护</t>
  </si>
  <si>
    <t>变电系统差流速断保护</t>
  </si>
  <si>
    <t>三相一次重合闸</t>
  </si>
  <si>
    <r>
      <t xml:space="preserve">107114      </t>
    </r>
    <r>
      <rPr>
        <sz val="8"/>
        <rFont val="宋体"/>
        <family val="0"/>
      </rPr>
      <t>高电压绝缘技术</t>
    </r>
  </si>
  <si>
    <r>
      <rPr>
        <sz val="8"/>
        <rFont val="宋体"/>
        <family val="0"/>
      </rPr>
      <t>绝缘电阻、吸收比测量</t>
    </r>
  </si>
  <si>
    <r>
      <rPr>
        <sz val="8"/>
        <rFont val="宋体"/>
        <family val="0"/>
      </rPr>
      <t>相对介电常数测量</t>
    </r>
  </si>
  <si>
    <t>介电损耗测量</t>
  </si>
  <si>
    <r>
      <rPr>
        <sz val="8"/>
        <rFont val="宋体"/>
        <family val="0"/>
      </rPr>
      <t>气体放电实验</t>
    </r>
  </si>
  <si>
    <r>
      <rPr>
        <sz val="8"/>
        <rFont val="宋体"/>
        <family val="0"/>
      </rPr>
      <t>局部放电实验</t>
    </r>
  </si>
  <si>
    <r>
      <rPr>
        <sz val="8"/>
        <rFont val="宋体"/>
        <family val="0"/>
      </rPr>
      <t>泄漏电流测量</t>
    </r>
  </si>
  <si>
    <r>
      <t xml:space="preserve">107041     </t>
    </r>
    <r>
      <rPr>
        <sz val="8"/>
        <rFont val="宋体"/>
        <family val="0"/>
      </rPr>
      <t>控制</t>
    </r>
    <r>
      <rPr>
        <sz val="8"/>
        <rFont val="Times New Roman"/>
        <family val="1"/>
      </rPr>
      <t xml:space="preserve">    </t>
    </r>
    <r>
      <rPr>
        <sz val="8"/>
        <rFont val="宋体"/>
        <family val="0"/>
      </rPr>
      <t>电机</t>
    </r>
  </si>
  <si>
    <r>
      <rPr>
        <sz val="8"/>
        <rFont val="宋体"/>
        <family val="0"/>
      </rPr>
      <t>直流伺服电动机实验</t>
    </r>
  </si>
  <si>
    <r>
      <rPr>
        <sz val="8"/>
        <rFont val="宋体"/>
        <family val="0"/>
      </rPr>
      <t>自整角机实验</t>
    </r>
  </si>
  <si>
    <r>
      <rPr>
        <sz val="8"/>
        <rFont val="宋体"/>
        <family val="0"/>
      </rPr>
      <t>交流伺服电动机实验</t>
    </r>
  </si>
  <si>
    <r>
      <rPr>
        <sz val="8"/>
        <rFont val="宋体"/>
        <family val="0"/>
      </rPr>
      <t>步进电机实验</t>
    </r>
  </si>
  <si>
    <r>
      <t xml:space="preserve">107175     </t>
    </r>
    <r>
      <rPr>
        <sz val="8"/>
        <rFont val="宋体"/>
        <family val="0"/>
      </rPr>
      <t>电力拖动自动控制系统</t>
    </r>
  </si>
  <si>
    <t>晶闸管直流调速主要单元调试</t>
  </si>
  <si>
    <t>双闭环晶闸管不可逆调速系统</t>
  </si>
  <si>
    <r>
      <rPr>
        <sz val="8"/>
        <rFont val="宋体"/>
        <family val="0"/>
      </rPr>
      <t>双闭环控制的直流</t>
    </r>
    <r>
      <rPr>
        <sz val="8"/>
        <rFont val="Times New Roman"/>
        <family val="1"/>
      </rPr>
      <t>PWM</t>
    </r>
    <r>
      <rPr>
        <sz val="8"/>
        <rFont val="宋体"/>
        <family val="0"/>
      </rPr>
      <t>调速系统</t>
    </r>
  </si>
  <si>
    <t>DSP控制变频交流调速实验</t>
  </si>
  <si>
    <t>计划外实验（拓展性实验）</t>
  </si>
  <si>
    <t>固定拓展性实验</t>
  </si>
  <si>
    <r>
      <t xml:space="preserve">107030       </t>
    </r>
    <r>
      <rPr>
        <sz val="8"/>
        <rFont val="宋体"/>
        <family val="0"/>
      </rPr>
      <t>电机学</t>
    </r>
  </si>
  <si>
    <r>
      <rPr>
        <sz val="8"/>
        <rFont val="宋体"/>
        <family val="0"/>
      </rPr>
      <t>三相异步电动机的启动和调速</t>
    </r>
  </si>
  <si>
    <t>选做</t>
  </si>
  <si>
    <r>
      <rPr>
        <sz val="8"/>
        <rFont val="宋体"/>
        <family val="0"/>
      </rPr>
      <t>三相同步发电机并网运行</t>
    </r>
  </si>
  <si>
    <r>
      <rPr>
        <sz val="8"/>
        <rFont val="宋体"/>
        <family val="0"/>
      </rPr>
      <t>直流电机调速实验</t>
    </r>
  </si>
  <si>
    <r>
      <t>Pt100</t>
    </r>
    <r>
      <rPr>
        <sz val="8"/>
        <rFont val="宋体"/>
        <family val="0"/>
      </rPr>
      <t>铂电阻测温特性实验</t>
    </r>
  </si>
  <si>
    <r>
      <rPr>
        <sz val="8"/>
        <rFont val="宋体"/>
        <family val="0"/>
      </rPr>
      <t>基于</t>
    </r>
    <r>
      <rPr>
        <sz val="8"/>
        <rFont val="Times New Roman"/>
        <family val="1"/>
      </rPr>
      <t>NI ELVIS</t>
    </r>
    <r>
      <rPr>
        <sz val="8"/>
        <rFont val="宋体"/>
        <family val="0"/>
      </rPr>
      <t>的转速测量系统设计</t>
    </r>
  </si>
  <si>
    <r>
      <t>107049</t>
    </r>
    <r>
      <rPr>
        <sz val="8"/>
        <rFont val="宋体"/>
        <family val="0"/>
      </rPr>
      <t>电力系统分析</t>
    </r>
  </si>
  <si>
    <t>微机励磁装置基本操作实验</t>
  </si>
  <si>
    <t>控制方式及其相互切换实验</t>
  </si>
  <si>
    <t>提高电力系统静态稳定性实验</t>
  </si>
  <si>
    <t>提高电力系统暂态稳定性的措施</t>
  </si>
  <si>
    <r>
      <rPr>
        <sz val="8"/>
        <rFont val="宋体"/>
        <family val="0"/>
      </rPr>
      <t>功率方向过电流保护实验</t>
    </r>
  </si>
  <si>
    <r>
      <rPr>
        <sz val="8"/>
        <rFont val="宋体"/>
        <family val="0"/>
      </rPr>
      <t>零序电流保护实验</t>
    </r>
  </si>
  <si>
    <r>
      <t xml:space="preserve">107180     </t>
    </r>
    <r>
      <rPr>
        <sz val="8"/>
        <rFont val="宋体"/>
        <family val="0"/>
      </rPr>
      <t>电力拖动基础</t>
    </r>
  </si>
  <si>
    <r>
      <rPr>
        <sz val="8"/>
        <rFont val="宋体"/>
        <family val="0"/>
      </rPr>
      <t>无刷直流电机及其控制系统</t>
    </r>
  </si>
  <si>
    <r>
      <rPr>
        <sz val="9"/>
        <rFont val="宋体"/>
        <family val="0"/>
      </rPr>
      <t>综合</t>
    </r>
  </si>
  <si>
    <r>
      <t xml:space="preserve">107041     </t>
    </r>
    <r>
      <rPr>
        <sz val="8"/>
        <rFont val="宋体"/>
        <family val="0"/>
      </rPr>
      <t>控制电机</t>
    </r>
  </si>
  <si>
    <r>
      <rPr>
        <sz val="8"/>
        <rFont val="宋体"/>
        <family val="0"/>
      </rPr>
      <t>永磁同步电动机的交流伺服系统实验</t>
    </r>
  </si>
  <si>
    <r>
      <rPr>
        <sz val="8"/>
        <rFont val="宋体"/>
        <family val="0"/>
      </rPr>
      <t>无刷直流电动机的交流伺服系统实验</t>
    </r>
  </si>
  <si>
    <r>
      <t>BUCK</t>
    </r>
    <r>
      <rPr>
        <sz val="8"/>
        <rFont val="宋体"/>
        <family val="0"/>
      </rPr>
      <t>变换器主电路及控制电路实验研究</t>
    </r>
  </si>
  <si>
    <t>顺序控制综合实验</t>
  </si>
  <si>
    <t>传输线控制报警灯控制</t>
  </si>
  <si>
    <t>自动循环送料装置控制</t>
  </si>
  <si>
    <r>
      <rPr>
        <sz val="8"/>
        <rFont val="宋体"/>
        <family val="0"/>
      </rPr>
      <t>典型环节的电路模拟与软件仿真研究</t>
    </r>
  </si>
  <si>
    <r>
      <rPr>
        <sz val="8"/>
        <rFont val="宋体"/>
        <family val="0"/>
      </rPr>
      <t>非线性系统相平面法</t>
    </r>
  </si>
  <si>
    <r>
      <rPr>
        <sz val="8"/>
        <rFont val="宋体"/>
        <family val="0"/>
      </rPr>
      <t>非线性系统描述函数法</t>
    </r>
  </si>
  <si>
    <t>学生自拟拓展性实验</t>
  </si>
  <si>
    <t>主要方向为：电子设计大赛、瑞萨智能车大赛、飞思卡尔智能车、机器人比赛等科技竞赛控制系统开发及调试；反时限、过电流综合保护与自动重合闸实验；SCADA监控系统等实验；新型变频电源的研究、新型电机研究、新型控制器设计、驱动器设计以及变频调速系统设计；太阳能电池板追日跟踪系统、光伏阵列最大功率跟踪算法、太阳能光伏并网逆变器控制、风力机特性仿真、风光互补发电系统运行与调试、能源监控；PLC模拟量控制、PLC通讯和PLC综合应用等</t>
  </si>
  <si>
    <t>备注：①实验类型分为验证、设计、综合。② 开出要求分为必做、必选、选做。</t>
  </si>
  <si>
    <t>附表6      指导性教学进程安排</t>
  </si>
  <si>
    <t>课程性质</t>
  </si>
  <si>
    <t>备注</t>
  </si>
  <si>
    <t>第一学期</t>
  </si>
  <si>
    <t>第二学期</t>
  </si>
  <si>
    <t>高等数学Ⅰ1</t>
  </si>
  <si>
    <t xml:space="preserve">电路基础   </t>
  </si>
  <si>
    <t>计算机程序设计基础（C）</t>
  </si>
  <si>
    <t>第三学期</t>
  </si>
  <si>
    <t>第四学期</t>
  </si>
  <si>
    <t>大学英语拓展2</t>
  </si>
  <si>
    <t>第五学期</t>
  </si>
  <si>
    <t>第六学期</t>
  </si>
  <si>
    <t>第七学期</t>
  </si>
  <si>
    <t>第八学期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</si>
</sst>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 "/>
    <numFmt numFmtId="181" formatCode="0.0_);[Red]\(0.0\)"/>
    <numFmt numFmtId="182" formatCode="0_);[Red]\(0\)"/>
    <numFmt numFmtId="183" formatCode="#,##0.0_);[Red]\(#,##0.0\)"/>
    <numFmt numFmtId="184" formatCode="0_ "/>
  </numFmts>
  <fonts count="51">
    <font>
      <sz val="12"/>
      <name val="宋体"/>
      <family val="0"/>
    </font>
    <font>
      <sz val="14"/>
      <name val="黑体"/>
      <family val="3"/>
    </font>
    <font>
      <sz val="9"/>
      <name val="黑体"/>
      <family val="3"/>
    </font>
    <font>
      <sz val="9"/>
      <name val="宋体"/>
      <family val="0"/>
    </font>
    <font>
      <sz val="9"/>
      <color indexed="10"/>
      <name val="宋体"/>
      <family val="0"/>
    </font>
    <font>
      <b/>
      <sz val="9"/>
      <name val="宋体"/>
      <family val="0"/>
    </font>
    <font>
      <sz val="9"/>
      <name val="Times New Roman"/>
      <family val="1"/>
    </font>
    <font>
      <strike/>
      <sz val="9"/>
      <color indexed="10"/>
      <name val="宋体"/>
      <family val="0"/>
    </font>
    <font>
      <sz val="12"/>
      <color indexed="10"/>
      <name val="宋体"/>
      <family val="0"/>
    </font>
    <font>
      <b/>
      <sz val="20"/>
      <name val="宋体"/>
      <family val="0"/>
    </font>
    <font>
      <sz val="8"/>
      <name val="宋体"/>
      <family val="0"/>
    </font>
    <font>
      <sz val="8"/>
      <name val="Times New Roman"/>
      <family val="1"/>
    </font>
    <font>
      <sz val="12"/>
      <name val="黑体"/>
      <family val="3"/>
    </font>
    <font>
      <sz val="10.5"/>
      <name val="Times New Roman"/>
      <family val="1"/>
    </font>
    <font>
      <b/>
      <sz val="12"/>
      <name val="宋体"/>
      <family val="0"/>
    </font>
    <font>
      <sz val="12"/>
      <name val="Times New Roman"/>
      <family val="1"/>
    </font>
    <font>
      <sz val="10.5"/>
      <name val="宋体"/>
      <family val="0"/>
    </font>
    <font>
      <sz val="10"/>
      <name val="宋体"/>
      <family val="0"/>
    </font>
    <font>
      <sz val="10"/>
      <name val="Times New Roman"/>
      <family val="1"/>
    </font>
    <font>
      <b/>
      <sz val="10"/>
      <name val="Times New Roman"/>
      <family val="1"/>
    </font>
    <font>
      <sz val="11"/>
      <name val="宋体"/>
      <family val="0"/>
    </font>
    <font>
      <b/>
      <sz val="12"/>
      <name val="Times New Roman"/>
      <family val="1"/>
    </font>
    <font>
      <sz val="11"/>
      <name val="Times New Roman"/>
      <family val="1"/>
    </font>
    <font>
      <b/>
      <sz val="18"/>
      <name val="仿宋_GB2312"/>
      <family val="3"/>
    </font>
    <font>
      <b/>
      <sz val="9"/>
      <color indexed="10"/>
      <name val="宋体"/>
      <family val="0"/>
    </font>
    <font>
      <sz val="9"/>
      <color indexed="20"/>
      <name val="宋体"/>
      <family val="0"/>
    </font>
    <font>
      <b/>
      <sz val="12"/>
      <color indexed="10"/>
      <name val="宋体"/>
      <family val="0"/>
    </font>
    <font>
      <b/>
      <sz val="15"/>
      <color indexed="62"/>
      <name val="宋体"/>
      <family val="0"/>
    </font>
    <font>
      <b/>
      <sz val="18"/>
      <color indexed="62"/>
      <name val="宋体"/>
      <family val="0"/>
    </font>
    <font>
      <u val="single"/>
      <sz val="12"/>
      <color indexed="12"/>
      <name val="宋体"/>
      <family val="0"/>
    </font>
    <font>
      <b/>
      <sz val="13"/>
      <color indexed="62"/>
      <name val="宋体"/>
      <family val="0"/>
    </font>
    <font>
      <sz val="11"/>
      <color indexed="10"/>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2"/>
      <color indexed="36"/>
      <name val="宋体"/>
      <family val="0"/>
    </font>
    <font>
      <b/>
      <sz val="11"/>
      <color indexed="9"/>
      <name val="宋体"/>
      <family val="0"/>
    </font>
    <font>
      <b/>
      <sz val="11"/>
      <color indexed="62"/>
      <name val="宋体"/>
      <family val="0"/>
    </font>
    <font>
      <b/>
      <sz val="11"/>
      <color indexed="53"/>
      <name val="宋体"/>
      <family val="0"/>
    </font>
    <font>
      <sz val="11"/>
      <color indexed="53"/>
      <name val="宋体"/>
      <family val="0"/>
    </font>
    <font>
      <sz val="11"/>
      <color indexed="17"/>
      <name val="宋体"/>
      <family val="0"/>
    </font>
    <font>
      <b/>
      <sz val="11"/>
      <color indexed="63"/>
      <name val="宋体"/>
      <family val="0"/>
    </font>
    <font>
      <b/>
      <sz val="11"/>
      <color indexed="8"/>
      <name val="宋体"/>
      <family val="0"/>
    </font>
    <font>
      <sz val="9"/>
      <color rgb="FFFF0000"/>
      <name val="宋体"/>
      <family val="0"/>
    </font>
    <font>
      <sz val="12"/>
      <color rgb="FFFF0000"/>
      <name val="宋体"/>
      <family val="0"/>
    </font>
    <font>
      <b/>
      <sz val="9"/>
      <color rgb="FFFF0000"/>
      <name val="宋体"/>
      <family val="0"/>
    </font>
    <font>
      <sz val="9"/>
      <color rgb="FF7030A0"/>
      <name val="宋体"/>
      <family val="0"/>
    </font>
    <font>
      <b/>
      <sz val="12"/>
      <color rgb="FFFF0000"/>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right style="thin"/>
      <top style="thin"/>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40"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27" fillId="0" borderId="3" applyNumberFormat="0" applyFill="0" applyAlignment="0" applyProtection="0"/>
    <xf numFmtId="0" fontId="30" fillId="0" borderId="4" applyNumberFormat="0" applyFill="0" applyAlignment="0" applyProtection="0"/>
    <xf numFmtId="0" fontId="32" fillId="8" borderId="0" applyNumberFormat="0" applyBorder="0" applyAlignment="0" applyProtection="0"/>
    <xf numFmtId="0" fontId="40" fillId="0" borderId="5" applyNumberFormat="0" applyFill="0" applyAlignment="0" applyProtection="0"/>
    <xf numFmtId="0" fontId="32" fillId="9" borderId="0" applyNumberFormat="0" applyBorder="0" applyAlignment="0" applyProtection="0"/>
    <xf numFmtId="0" fontId="44" fillId="10" borderId="6" applyNumberFormat="0" applyAlignment="0" applyProtection="0"/>
    <xf numFmtId="0" fontId="41" fillId="10" borderId="1" applyNumberFormat="0" applyAlignment="0" applyProtection="0"/>
    <xf numFmtId="0" fontId="39" fillId="11" borderId="7" applyNumberFormat="0" applyAlignment="0" applyProtection="0"/>
    <xf numFmtId="0" fontId="33" fillId="6" borderId="0" applyNumberFormat="0" applyBorder="0" applyAlignment="0" applyProtection="0"/>
    <xf numFmtId="0" fontId="32" fillId="12" borderId="0" applyNumberFormat="0" applyBorder="0" applyAlignment="0" applyProtection="0"/>
    <xf numFmtId="0" fontId="42" fillId="0" borderId="8" applyNumberFormat="0" applyFill="0" applyAlignment="0" applyProtection="0"/>
    <xf numFmtId="0" fontId="45" fillId="0" borderId="9" applyNumberFormat="0" applyFill="0" applyAlignment="0" applyProtection="0"/>
    <xf numFmtId="0" fontId="43" fillId="2" borderId="0" applyNumberFormat="0" applyBorder="0" applyAlignment="0" applyProtection="0"/>
    <xf numFmtId="0" fontId="35" fillId="13" borderId="0" applyNumberFormat="0" applyBorder="0" applyAlignment="0" applyProtection="0"/>
    <xf numFmtId="0" fontId="33"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0" fillId="0" borderId="0">
      <alignment/>
      <protection/>
    </xf>
    <xf numFmtId="0" fontId="32" fillId="17" borderId="0" applyNumberFormat="0" applyBorder="0" applyAlignment="0" applyProtection="0"/>
    <xf numFmtId="0" fontId="32" fillId="15" borderId="0" applyNumberFormat="0" applyBorder="0" applyAlignment="0" applyProtection="0"/>
    <xf numFmtId="0" fontId="0" fillId="0" borderId="0">
      <alignment/>
      <protection/>
    </xf>
    <xf numFmtId="0" fontId="33" fillId="18" borderId="0" applyNumberFormat="0" applyBorder="0" applyAlignment="0" applyProtection="0"/>
    <xf numFmtId="0" fontId="33" fillId="8" borderId="0" applyNumberFormat="0" applyBorder="0" applyAlignment="0" applyProtection="0"/>
    <xf numFmtId="0" fontId="32" fillId="19" borderId="0" applyNumberFormat="0" applyBorder="0" applyAlignment="0" applyProtection="0"/>
    <xf numFmtId="0" fontId="33" fillId="16" borderId="0" applyNumberFormat="0" applyBorder="0" applyAlignment="0" applyProtection="0"/>
    <xf numFmtId="0" fontId="32" fillId="20" borderId="0" applyNumberFormat="0" applyBorder="0" applyAlignment="0" applyProtection="0"/>
    <xf numFmtId="0" fontId="32" fillId="7" borderId="0" applyNumberFormat="0" applyBorder="0" applyAlignment="0" applyProtection="0"/>
    <xf numFmtId="0" fontId="33" fillId="3" borderId="0" applyNumberFormat="0" applyBorder="0" applyAlignment="0" applyProtection="0"/>
    <xf numFmtId="0" fontId="32" fillId="21" borderId="0" applyNumberFormat="0" applyBorder="0" applyAlignment="0" applyProtection="0"/>
  </cellStyleXfs>
  <cellXfs count="336">
    <xf numFmtId="0" fontId="0" fillId="0" borderId="0" xfId="0" applyAlignment="1">
      <alignment vertical="center"/>
    </xf>
    <xf numFmtId="0" fontId="0" fillId="0" borderId="0" xfId="0" applyFont="1" applyBorder="1" applyAlignment="1">
      <alignment vertical="center"/>
    </xf>
    <xf numFmtId="0" fontId="1" fillId="0" borderId="10" xfId="54" applyFont="1" applyBorder="1" applyAlignment="1">
      <alignment horizontal="center" vertical="center"/>
      <protection/>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54" applyFont="1" applyBorder="1" applyAlignment="1">
      <alignment horizontal="center" vertical="center"/>
      <protection/>
    </xf>
    <xf numFmtId="0" fontId="3"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Border="1" applyAlignment="1">
      <alignment vertical="center"/>
    </xf>
    <xf numFmtId="0" fontId="3" fillId="0" borderId="10" xfId="0" applyFont="1" applyFill="1" applyBorder="1" applyAlignment="1">
      <alignment horizontal="justify" vertical="center" wrapText="1"/>
    </xf>
    <xf numFmtId="0" fontId="46"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vertical="center"/>
    </xf>
    <xf numFmtId="180" fontId="5" fillId="0" borderId="10" xfId="0" applyNumberFormat="1" applyFont="1" applyFill="1" applyBorder="1" applyAlignment="1">
      <alignment horizontal="center" vertical="center" wrapText="1"/>
    </xf>
    <xf numFmtId="0" fontId="2" fillId="0" borderId="10" xfId="54" applyFont="1" applyBorder="1" applyAlignment="1">
      <alignment horizontal="center" vertical="center"/>
      <protection/>
    </xf>
    <xf numFmtId="0" fontId="6" fillId="0" borderId="10" xfId="0" applyFont="1" applyFill="1" applyBorder="1" applyAlignment="1">
      <alignment horizontal="center" vertical="center" wrapText="1"/>
    </xf>
    <xf numFmtId="0" fontId="3" fillId="22" borderId="10" xfId="0" applyFont="1" applyFill="1" applyBorder="1" applyAlignment="1">
      <alignment horizontal="left" vertical="center" wrapText="1"/>
    </xf>
    <xf numFmtId="0" fontId="3" fillId="22" borderId="10" xfId="0" applyFont="1" applyFill="1" applyBorder="1" applyAlignment="1">
      <alignment horizontal="center" vertical="center" wrapText="1"/>
    </xf>
    <xf numFmtId="0" fontId="0" fillId="0" borderId="10" xfId="0" applyFont="1" applyFill="1" applyBorder="1" applyAlignment="1">
      <alignment vertical="center"/>
    </xf>
    <xf numFmtId="0" fontId="5" fillId="0" borderId="10" xfId="0" applyFont="1" applyFill="1" applyBorder="1" applyAlignment="1">
      <alignment horizontal="center" vertical="center" wrapText="1"/>
    </xf>
    <xf numFmtId="0" fontId="2" fillId="0" borderId="12" xfId="54" applyFont="1" applyBorder="1" applyAlignment="1">
      <alignment horizontal="center" vertical="center"/>
      <protection/>
    </xf>
    <xf numFmtId="0" fontId="3" fillId="0" borderId="10" xfId="0" applyFont="1" applyFill="1" applyBorder="1" applyAlignment="1">
      <alignment vertical="center" wrapText="1"/>
    </xf>
    <xf numFmtId="0" fontId="7" fillId="0" borderId="10" xfId="0" applyFont="1" applyFill="1" applyBorder="1" applyAlignment="1">
      <alignment horizontal="left" vertical="center" wrapText="1"/>
    </xf>
    <xf numFmtId="18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10" borderId="10" xfId="32" applyFont="1" applyFill="1" applyBorder="1" applyAlignment="1">
      <alignment horizontal="left" vertical="center" wrapText="1"/>
      <protection/>
    </xf>
    <xf numFmtId="0" fontId="3" fillId="0" borderId="10" xfId="32" applyNumberFormat="1" applyFont="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10" xfId="0" applyFont="1" applyFill="1" applyBorder="1" applyAlignment="1">
      <alignment vertical="center" wrapText="1"/>
    </xf>
    <xf numFmtId="0" fontId="3" fillId="0" borderId="10" xfId="32" applyFont="1" applyFill="1" applyBorder="1" applyAlignment="1">
      <alignment horizontal="left" vertical="center" wrapText="1"/>
      <protection/>
    </xf>
    <xf numFmtId="180" fontId="47" fillId="0" borderId="10" xfId="0" applyNumberFormat="1" applyFont="1" applyBorder="1" applyAlignment="1">
      <alignment vertical="center"/>
    </xf>
    <xf numFmtId="0" fontId="46" fillId="0" borderId="10" xfId="0" applyFont="1" applyFill="1" applyBorder="1" applyAlignment="1">
      <alignment horizontal="center" vertical="center" wrapText="1"/>
    </xf>
    <xf numFmtId="0" fontId="0" fillId="0" borderId="0" xfId="0" applyBorder="1" applyAlignment="1">
      <alignment horizontal="center" vertical="center"/>
    </xf>
    <xf numFmtId="180" fontId="0" fillId="0" borderId="0" xfId="0" applyNumberFormat="1" applyFont="1" applyBorder="1" applyAlignment="1">
      <alignment horizontal="center" vertical="center"/>
    </xf>
    <xf numFmtId="0" fontId="9"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1" fillId="0" borderId="0" xfId="0" applyFont="1" applyFill="1" applyAlignment="1">
      <alignment horizontal="center" vertical="center" wrapText="1"/>
    </xf>
    <xf numFmtId="181" fontId="2" fillId="0" borderId="10"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181"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82" fontId="11" fillId="0" borderId="11"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57" applyFont="1" applyFill="1" applyBorder="1" applyAlignment="1">
      <alignment horizontal="center" vertical="center" wrapText="1"/>
      <protection/>
    </xf>
    <xf numFmtId="181" fontId="11" fillId="0" borderId="12"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182" fontId="11"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13" xfId="57" applyFont="1" applyFill="1" applyBorder="1" applyAlignment="1">
      <alignment horizontal="center" vertical="center" wrapText="1"/>
      <protection/>
    </xf>
    <xf numFmtId="181" fontId="11"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182" fontId="11" fillId="0" borderId="13"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57" applyFont="1" applyFill="1" applyBorder="1" applyAlignment="1">
      <alignment horizontal="center" vertical="center" wrapText="1"/>
      <protection/>
    </xf>
    <xf numFmtId="181"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57" applyFont="1" applyFill="1" applyBorder="1" applyAlignment="1">
      <alignment vertical="center" wrapText="1"/>
      <protection/>
    </xf>
    <xf numFmtId="0" fontId="11" fillId="0" borderId="11" xfId="0" applyFont="1" applyFill="1" applyBorder="1" applyAlignment="1">
      <alignment vertical="center" wrapText="1"/>
    </xf>
    <xf numFmtId="18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181" fontId="11" fillId="0" borderId="10" xfId="0" applyNumberFormat="1" applyFont="1" applyFill="1" applyBorder="1" applyAlignment="1">
      <alignment horizontal="center" vertical="center" wrapText="1"/>
    </xf>
    <xf numFmtId="0" fontId="11" fillId="0" borderId="10" xfId="0" applyFont="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0" xfId="0" applyFont="1" applyBorder="1" applyAlignment="1">
      <alignment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vertical="center" wrapText="1"/>
    </xf>
    <xf numFmtId="0" fontId="11" fillId="0" borderId="10" xfId="0" applyFont="1" applyFill="1" applyBorder="1" applyAlignment="1">
      <alignment horizontal="center" vertical="center"/>
    </xf>
    <xf numFmtId="182" fontId="10"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0" fillId="0" borderId="11" xfId="57" applyFont="1" applyFill="1" applyBorder="1" applyAlignment="1">
      <alignment horizontal="center" vertical="center" wrapText="1"/>
      <protection/>
    </xf>
    <xf numFmtId="181" fontId="10" fillId="0" borderId="11" xfId="0" applyNumberFormat="1" applyFont="1" applyFill="1" applyBorder="1" applyAlignment="1">
      <alignment horizontal="center" vertical="center" wrapText="1"/>
    </xf>
    <xf numFmtId="182" fontId="10" fillId="0" borderId="11" xfId="57" applyNumberFormat="1" applyFont="1" applyFill="1" applyBorder="1" applyAlignment="1">
      <alignment horizontal="center" vertical="center" wrapText="1"/>
      <protection/>
    </xf>
    <xf numFmtId="0" fontId="10" fillId="0" borderId="12" xfId="57" applyFont="1" applyFill="1" applyBorder="1" applyAlignment="1">
      <alignment horizontal="center" vertical="center" wrapText="1"/>
      <protection/>
    </xf>
    <xf numFmtId="181" fontId="10" fillId="0" borderId="12" xfId="0" applyNumberFormat="1" applyFont="1" applyFill="1" applyBorder="1" applyAlignment="1">
      <alignment horizontal="center" vertical="center" wrapText="1"/>
    </xf>
    <xf numFmtId="182" fontId="10" fillId="0" borderId="12" xfId="57" applyNumberFormat="1" applyFont="1" applyFill="1" applyBorder="1" applyAlignment="1">
      <alignment horizontal="center" vertical="center" wrapText="1"/>
      <protection/>
    </xf>
    <xf numFmtId="0" fontId="10" fillId="0" borderId="13" xfId="57" applyFont="1" applyFill="1" applyBorder="1" applyAlignment="1">
      <alignment horizontal="center" vertical="center" wrapText="1"/>
      <protection/>
    </xf>
    <xf numFmtId="181" fontId="10" fillId="0" borderId="13" xfId="0" applyNumberFormat="1" applyFont="1" applyFill="1" applyBorder="1" applyAlignment="1">
      <alignment horizontal="center" vertical="center" wrapText="1"/>
    </xf>
    <xf numFmtId="182" fontId="10" fillId="0" borderId="13" xfId="57" applyNumberFormat="1" applyFont="1" applyFill="1" applyBorder="1" applyAlignment="1">
      <alignment horizontal="center" vertical="center" wrapText="1"/>
      <protection/>
    </xf>
    <xf numFmtId="0" fontId="11" fillId="0" borderId="10" xfId="0" applyNumberFormat="1" applyFont="1" applyFill="1" applyBorder="1" applyAlignment="1">
      <alignment horizontal="center" vertical="center" wrapText="1"/>
    </xf>
    <xf numFmtId="0" fontId="11" fillId="0" borderId="10" xfId="57" applyFont="1" applyFill="1" applyBorder="1" applyAlignment="1">
      <alignment horizontal="center" vertical="center" wrapText="1"/>
      <protection/>
    </xf>
    <xf numFmtId="183" fontId="11" fillId="0" borderId="10" xfId="0" applyNumberFormat="1" applyFont="1" applyFill="1" applyBorder="1" applyAlignment="1">
      <alignment horizontal="center" vertical="center" wrapText="1"/>
    </xf>
    <xf numFmtId="0" fontId="11" fillId="0" borderId="10" xfId="57" applyNumberFormat="1" applyFont="1" applyFill="1" applyBorder="1" applyAlignment="1">
      <alignment horizontal="center" vertical="center" wrapText="1"/>
      <protection/>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181" fontId="10" fillId="0" borderId="13" xfId="57" applyNumberFormat="1" applyFont="1" applyFill="1" applyBorder="1" applyAlignment="1">
      <alignment horizontal="center" vertical="center" wrapText="1"/>
      <protection/>
    </xf>
    <xf numFmtId="0" fontId="10" fillId="0" borderId="13" xfId="0" applyFont="1" applyFill="1" applyBorder="1" applyAlignment="1">
      <alignment vertical="center" wrapText="1"/>
    </xf>
    <xf numFmtId="0" fontId="11" fillId="0" borderId="10" xfId="0" applyFont="1" applyBorder="1" applyAlignment="1">
      <alignment horizontal="justify" vertical="center" wrapText="1"/>
    </xf>
    <xf numFmtId="0" fontId="10" fillId="0" borderId="10" xfId="0" applyFont="1" applyBorder="1" applyAlignment="1">
      <alignment horizontal="justify" vertical="center" wrapText="1"/>
    </xf>
    <xf numFmtId="181" fontId="10" fillId="0" borderId="10" xfId="57" applyNumberFormat="1" applyFont="1" applyFill="1" applyBorder="1" applyAlignment="1">
      <alignment horizontal="center" vertical="center" wrapText="1"/>
      <protection/>
    </xf>
    <xf numFmtId="182" fontId="10" fillId="0" borderId="13"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0" fillId="0" borderId="11" xfId="57" applyFont="1" applyFill="1" applyBorder="1" applyAlignment="1">
      <alignment vertical="center" wrapText="1"/>
      <protection/>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0" xfId="54" applyAlignment="1">
      <alignment vertical="center"/>
      <protection/>
    </xf>
    <xf numFmtId="0" fontId="1" fillId="0" borderId="17" xfId="54" applyFont="1" applyBorder="1" applyAlignment="1">
      <alignment horizontal="center" vertical="center"/>
      <protection/>
    </xf>
    <xf numFmtId="0" fontId="12" fillId="0" borderId="14" xfId="54" applyFont="1" applyBorder="1" applyAlignment="1">
      <alignment horizontal="center" vertical="center" wrapText="1"/>
      <protection/>
    </xf>
    <xf numFmtId="0" fontId="12" fillId="0" borderId="15" xfId="54" applyFont="1" applyBorder="1" applyAlignment="1">
      <alignment horizontal="center" vertical="center" wrapText="1"/>
      <protection/>
    </xf>
    <xf numFmtId="0" fontId="12" fillId="0" borderId="16" xfId="54" applyFont="1" applyBorder="1" applyAlignment="1">
      <alignment horizontal="center" vertical="center" wrapText="1"/>
      <protection/>
    </xf>
    <xf numFmtId="0" fontId="12" fillId="0" borderId="10" xfId="54" applyFont="1" applyBorder="1" applyAlignment="1">
      <alignment horizontal="center" vertical="center" wrapText="1"/>
      <protection/>
    </xf>
    <xf numFmtId="0" fontId="13" fillId="0" borderId="0" xfId="54" applyFont="1" applyAlignment="1">
      <alignment horizontal="justify" vertical="center" wrapText="1"/>
      <protection/>
    </xf>
    <xf numFmtId="0" fontId="0" fillId="0" borderId="11" xfId="54" applyFont="1" applyBorder="1" applyAlignment="1">
      <alignment horizontal="center" vertical="center" wrapText="1"/>
      <protection/>
    </xf>
    <xf numFmtId="0" fontId="0" fillId="0" borderId="10" xfId="54" applyFont="1" applyBorder="1" applyAlignment="1">
      <alignment horizontal="center" vertical="center" wrapText="1"/>
      <protection/>
    </xf>
    <xf numFmtId="180" fontId="0" fillId="0" borderId="10" xfId="54" applyNumberFormat="1"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54" applyFont="1" applyBorder="1" applyAlignment="1">
      <alignment horizontal="center" vertical="center"/>
      <protection/>
    </xf>
    <xf numFmtId="0" fontId="0" fillId="0" borderId="10" xfId="54" applyFont="1" applyFill="1" applyBorder="1" applyAlignment="1">
      <alignment horizontal="center" vertical="center"/>
      <protection/>
    </xf>
    <xf numFmtId="0" fontId="14" fillId="0" borderId="10" xfId="0" applyFont="1" applyBorder="1" applyAlignment="1">
      <alignment horizontal="center" vertical="center" wrapText="1"/>
    </xf>
    <xf numFmtId="0" fontId="14" fillId="0" borderId="10" xfId="54" applyFont="1" applyBorder="1" applyAlignment="1">
      <alignment horizontal="center" vertical="center" wrapText="1"/>
      <protection/>
    </xf>
    <xf numFmtId="0" fontId="0" fillId="0" borderId="10" xfId="54" applyFont="1" applyBorder="1" applyAlignment="1">
      <alignment horizontal="left" vertical="center" wrapText="1"/>
      <protection/>
    </xf>
    <xf numFmtId="0" fontId="14" fillId="0" borderId="0" xfId="54" applyFont="1" applyAlignment="1">
      <alignment horizontal="center" vertical="center"/>
      <protection/>
    </xf>
    <xf numFmtId="0" fontId="14" fillId="0" borderId="10" xfId="54" applyFont="1" applyBorder="1" applyAlignment="1">
      <alignment horizontal="justify" vertical="center" wrapText="1"/>
      <protection/>
    </xf>
    <xf numFmtId="0" fontId="0" fillId="0" borderId="14" xfId="54" applyFont="1" applyBorder="1" applyAlignment="1">
      <alignment horizontal="left" vertical="center" wrapText="1"/>
      <protection/>
    </xf>
    <xf numFmtId="0" fontId="0" fillId="0" borderId="15" xfId="54" applyFont="1" applyBorder="1" applyAlignment="1">
      <alignment horizontal="left" vertical="center" wrapText="1"/>
      <protection/>
    </xf>
    <xf numFmtId="0" fontId="0" fillId="0" borderId="16" xfId="54" applyFont="1" applyBorder="1" applyAlignment="1">
      <alignment horizontal="left" vertical="center" wrapText="1"/>
      <protection/>
    </xf>
    <xf numFmtId="0" fontId="0" fillId="0" borderId="10" xfId="54" applyFont="1" applyBorder="1" applyAlignment="1">
      <alignment horizontal="justify" vertical="center" wrapText="1"/>
      <protection/>
    </xf>
    <xf numFmtId="0" fontId="15" fillId="0" borderId="14" xfId="54" applyFont="1" applyFill="1" applyBorder="1" applyAlignment="1">
      <alignment horizontal="center" vertical="center" wrapText="1"/>
      <protection/>
    </xf>
    <xf numFmtId="0" fontId="15" fillId="0" borderId="16" xfId="54" applyFont="1" applyFill="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6" xfId="54" applyFont="1" applyBorder="1" applyAlignment="1">
      <alignment horizontal="center" vertical="center" wrapText="1"/>
      <protection/>
    </xf>
    <xf numFmtId="0" fontId="16" fillId="0" borderId="0" xfId="54" applyFont="1" applyBorder="1" applyAlignment="1">
      <alignment vertical="center" wrapText="1"/>
      <protection/>
    </xf>
    <xf numFmtId="0" fontId="17" fillId="0" borderId="14" xfId="54" applyFont="1" applyBorder="1" applyAlignment="1">
      <alignment horizontal="left" vertical="center" wrapText="1"/>
      <protection/>
    </xf>
    <xf numFmtId="0" fontId="18" fillId="0" borderId="15" xfId="54" applyFont="1" applyBorder="1" applyAlignment="1">
      <alignment horizontal="left" vertical="center" wrapText="1"/>
      <protection/>
    </xf>
    <xf numFmtId="0" fontId="19" fillId="0" borderId="15" xfId="54" applyFont="1" applyBorder="1" applyAlignment="1">
      <alignment horizontal="left" vertical="center"/>
      <protection/>
    </xf>
    <xf numFmtId="0" fontId="19" fillId="0" borderId="16" xfId="54" applyFont="1" applyBorder="1" applyAlignment="1">
      <alignment horizontal="left" vertical="center"/>
      <protection/>
    </xf>
    <xf numFmtId="180" fontId="0" fillId="0" borderId="0" xfId="54" applyNumberFormat="1" applyAlignment="1">
      <alignment vertical="center"/>
      <protection/>
    </xf>
    <xf numFmtId="0" fontId="0" fillId="0" borderId="0" xfId="54">
      <alignment/>
      <protection/>
    </xf>
    <xf numFmtId="0" fontId="12" fillId="0" borderId="14" xfId="54" applyFont="1" applyBorder="1" applyAlignment="1">
      <alignment horizontal="left" vertical="center" wrapText="1"/>
      <protection/>
    </xf>
    <xf numFmtId="0" fontId="12" fillId="0" borderId="15" xfId="54" applyFont="1" applyBorder="1" applyAlignment="1">
      <alignment horizontal="left" vertical="center" wrapText="1"/>
      <protection/>
    </xf>
    <xf numFmtId="0" fontId="12" fillId="0" borderId="16" xfId="54" applyFont="1" applyBorder="1" applyAlignment="1">
      <alignment horizontal="left" vertical="center" wrapText="1"/>
      <protection/>
    </xf>
    <xf numFmtId="0" fontId="15" fillId="0" borderId="16" xfId="54" applyFont="1" applyBorder="1" applyAlignment="1">
      <alignment horizontal="center" vertical="center" wrapText="1"/>
      <protection/>
    </xf>
    <xf numFmtId="184" fontId="15" fillId="0" borderId="10" xfId="54" applyNumberFormat="1" applyFont="1" applyBorder="1" applyAlignment="1">
      <alignment horizontal="center" vertical="center" wrapText="1"/>
      <protection/>
    </xf>
    <xf numFmtId="0" fontId="15" fillId="0" borderId="10" xfId="54" applyFont="1" applyBorder="1" applyAlignment="1">
      <alignment horizontal="center" vertical="center" wrapText="1"/>
      <protection/>
    </xf>
    <xf numFmtId="180" fontId="15" fillId="0" borderId="10" xfId="54" applyNumberFormat="1" applyFont="1" applyBorder="1" applyAlignment="1">
      <alignment horizontal="center" vertical="center" wrapText="1"/>
      <protection/>
    </xf>
    <xf numFmtId="0" fontId="15" fillId="0" borderId="13" xfId="54" applyFont="1" applyBorder="1" applyAlignment="1">
      <alignment horizontal="center" vertical="center" wrapText="1"/>
      <protection/>
    </xf>
    <xf numFmtId="0" fontId="0" fillId="0" borderId="14" xfId="54" applyFont="1" applyBorder="1" applyAlignment="1">
      <alignment horizontal="center" vertical="center"/>
      <protection/>
    </xf>
    <xf numFmtId="0" fontId="15" fillId="0" borderId="16" xfId="54" applyFont="1" applyBorder="1" applyAlignment="1">
      <alignment horizontal="center" vertical="center"/>
      <protection/>
    </xf>
    <xf numFmtId="0" fontId="15" fillId="0" borderId="15" xfId="54" applyFont="1" applyBorder="1" applyAlignment="1">
      <alignment horizontal="center" vertical="center" wrapText="1"/>
      <protection/>
    </xf>
    <xf numFmtId="0" fontId="15" fillId="0" borderId="15" xfId="54" applyFont="1" applyBorder="1" applyAlignment="1">
      <alignment horizontal="left" vertical="center" wrapText="1"/>
      <protection/>
    </xf>
    <xf numFmtId="0" fontId="15" fillId="0" borderId="15" xfId="54" applyFont="1" applyBorder="1" applyAlignment="1">
      <alignment horizontal="left" vertical="center"/>
      <protection/>
    </xf>
    <xf numFmtId="0" fontId="0" fillId="0" borderId="0" xfId="54" applyBorder="1">
      <alignment/>
      <protection/>
    </xf>
    <xf numFmtId="184" fontId="15" fillId="0" borderId="0" xfId="54" applyNumberFormat="1" applyFont="1" applyBorder="1" applyAlignment="1">
      <alignment horizontal="center" vertical="center" wrapText="1"/>
      <protection/>
    </xf>
    <xf numFmtId="0" fontId="12" fillId="0" borderId="10" xfId="54" applyFont="1" applyBorder="1" applyAlignment="1">
      <alignment horizontal="center" vertical="center"/>
      <protection/>
    </xf>
    <xf numFmtId="0" fontId="15" fillId="0" borderId="16" xfId="54" applyFont="1" applyBorder="1" applyAlignment="1">
      <alignment horizontal="left" vertical="center"/>
      <protection/>
    </xf>
    <xf numFmtId="180" fontId="15" fillId="0" borderId="0" xfId="54" applyNumberFormat="1" applyFont="1" applyBorder="1" applyAlignment="1">
      <alignment horizontal="center" vertical="center" wrapText="1"/>
      <protection/>
    </xf>
    <xf numFmtId="0" fontId="12" fillId="0" borderId="18" xfId="54" applyFont="1" applyBorder="1" applyAlignment="1">
      <alignment horizontal="center" vertical="center" wrapText="1"/>
      <protection/>
    </xf>
    <xf numFmtId="0" fontId="12" fillId="0" borderId="19" xfId="54" applyFont="1" applyBorder="1" applyAlignment="1">
      <alignment horizontal="center" vertical="center" wrapText="1"/>
      <protection/>
    </xf>
    <xf numFmtId="0" fontId="12" fillId="0" borderId="11" xfId="54" applyFont="1" applyBorder="1" applyAlignment="1">
      <alignment horizontal="center" vertical="center" wrapText="1"/>
      <protection/>
    </xf>
    <xf numFmtId="0" fontId="12" fillId="0" borderId="20" xfId="54" applyFont="1" applyBorder="1" applyAlignment="1">
      <alignment horizontal="center" vertical="center" wrapText="1"/>
      <protection/>
    </xf>
    <xf numFmtId="0" fontId="12" fillId="0" borderId="21" xfId="54" applyFont="1" applyBorder="1" applyAlignment="1">
      <alignment horizontal="center" vertical="center" wrapText="1"/>
      <protection/>
    </xf>
    <xf numFmtId="0" fontId="12" fillId="0" borderId="12" xfId="54" applyFont="1" applyBorder="1" applyAlignment="1">
      <alignment horizontal="center" vertical="center" wrapText="1"/>
      <protection/>
    </xf>
    <xf numFmtId="0" fontId="12" fillId="0" borderId="22" xfId="54" applyFont="1" applyBorder="1" applyAlignment="1">
      <alignment horizontal="center" vertical="center" wrapText="1"/>
      <protection/>
    </xf>
    <xf numFmtId="0" fontId="12" fillId="0" borderId="23" xfId="54" applyFont="1" applyBorder="1" applyAlignment="1">
      <alignment horizontal="center" vertical="center" wrapText="1"/>
      <protection/>
    </xf>
    <xf numFmtId="0" fontId="12" fillId="0" borderId="13" xfId="54" applyFont="1" applyBorder="1" applyAlignment="1">
      <alignment horizontal="center" vertical="center" wrapText="1"/>
      <protection/>
    </xf>
    <xf numFmtId="0" fontId="20" fillId="0" borderId="11" xfId="54" applyFont="1" applyBorder="1" applyAlignment="1">
      <alignment horizontal="center" vertical="center" wrapText="1"/>
      <protection/>
    </xf>
    <xf numFmtId="0" fontId="20" fillId="0" borderId="10" xfId="54" applyFont="1" applyBorder="1" applyAlignment="1">
      <alignment horizontal="left" vertical="center" wrapText="1"/>
      <protection/>
    </xf>
    <xf numFmtId="181" fontId="0" fillId="0" borderId="10" xfId="0" applyNumberFormat="1" applyFont="1" applyBorder="1" applyAlignment="1">
      <alignment horizontal="center" vertical="center" wrapText="1"/>
    </xf>
    <xf numFmtId="0" fontId="20" fillId="0" borderId="12" xfId="54" applyFont="1" applyBorder="1" applyAlignment="1">
      <alignment horizontal="center" vertical="center" wrapText="1"/>
      <protection/>
    </xf>
    <xf numFmtId="0" fontId="20" fillId="0" borderId="10" xfId="0" applyFont="1" applyFill="1" applyBorder="1" applyAlignment="1">
      <alignment horizontal="left" vertical="center" wrapText="1"/>
    </xf>
    <xf numFmtId="0" fontId="15" fillId="0" borderId="11" xfId="54" applyFont="1" applyBorder="1" applyAlignment="1">
      <alignment horizontal="center" vertical="center" wrapText="1"/>
      <protection/>
    </xf>
    <xf numFmtId="0" fontId="0" fillId="0" borderId="10" xfId="0" applyFont="1" applyFill="1" applyBorder="1" applyAlignment="1">
      <alignment horizontal="left" vertical="center" wrapText="1"/>
    </xf>
    <xf numFmtId="0" fontId="0" fillId="0" borderId="0" xfId="54" applyFont="1" applyAlignment="1">
      <alignment vertical="center"/>
      <protection/>
    </xf>
    <xf numFmtId="0" fontId="15" fillId="0" borderId="14" xfId="54" applyFont="1" applyBorder="1" applyAlignment="1">
      <alignment horizontal="center" vertical="center" wrapText="1"/>
      <protection/>
    </xf>
    <xf numFmtId="0" fontId="0" fillId="0" borderId="10" xfId="54" applyBorder="1" applyAlignment="1">
      <alignment vertical="center"/>
      <protection/>
    </xf>
    <xf numFmtId="0" fontId="20" fillId="0" borderId="20" xfId="54" applyFont="1" applyBorder="1" applyAlignment="1">
      <alignment horizontal="center" vertical="center" wrapText="1"/>
      <protection/>
    </xf>
    <xf numFmtId="0" fontId="20" fillId="0" borderId="13" xfId="54" applyFont="1" applyBorder="1" applyAlignment="1">
      <alignment horizontal="left" vertical="center" wrapText="1"/>
      <protection/>
    </xf>
    <xf numFmtId="0" fontId="14" fillId="0" borderId="24" xfId="54" applyFont="1" applyBorder="1" applyAlignment="1">
      <alignment horizontal="left" vertical="center" wrapText="1"/>
      <protection/>
    </xf>
    <xf numFmtId="0" fontId="21" fillId="0" borderId="24" xfId="54" applyFont="1" applyBorder="1" applyAlignment="1">
      <alignment horizontal="left" vertical="center" wrapText="1"/>
      <protection/>
    </xf>
    <xf numFmtId="0" fontId="22" fillId="0" borderId="10" xfId="54" applyFont="1" applyBorder="1" applyAlignment="1">
      <alignment horizontal="center" vertical="center" wrapText="1"/>
      <protection/>
    </xf>
    <xf numFmtId="0" fontId="22" fillId="0" borderId="11" xfId="54" applyFont="1" applyBorder="1" applyAlignment="1">
      <alignment horizontal="center" vertical="center" wrapText="1"/>
      <protection/>
    </xf>
    <xf numFmtId="0" fontId="22" fillId="0" borderId="12" xfId="54" applyFont="1" applyBorder="1" applyAlignment="1">
      <alignment horizontal="center" vertical="center" wrapText="1"/>
      <protection/>
    </xf>
    <xf numFmtId="0" fontId="22" fillId="0" borderId="21" xfId="54" applyFont="1" applyBorder="1" applyAlignment="1">
      <alignment horizontal="center" vertical="center" wrapText="1"/>
      <protection/>
    </xf>
    <xf numFmtId="0" fontId="22" fillId="0" borderId="13" xfId="54" applyFont="1" applyBorder="1" applyAlignment="1">
      <alignment horizontal="center" vertical="center" wrapText="1"/>
      <protection/>
    </xf>
    <xf numFmtId="0" fontId="0" fillId="0" borderId="0" xfId="54" applyFont="1" applyAlignment="1">
      <alignment horizontal="center" vertical="center" wrapText="1"/>
      <protection/>
    </xf>
    <xf numFmtId="0" fontId="3" fillId="0" borderId="0" xfId="0" applyFont="1" applyFill="1" applyAlignment="1">
      <alignment horizontal="left" vertical="center" wrapText="1"/>
    </xf>
    <xf numFmtId="180" fontId="3" fillId="0" borderId="0" xfId="0" applyNumberFormat="1" applyFont="1" applyFill="1" applyAlignment="1">
      <alignment horizontal="center" vertical="center" wrapText="1"/>
    </xf>
    <xf numFmtId="0" fontId="3" fillId="0" borderId="12" xfId="0" applyFont="1" applyFill="1" applyBorder="1" applyAlignment="1">
      <alignment horizontal="center" vertical="center" wrapText="1"/>
    </xf>
    <xf numFmtId="0" fontId="23"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17" xfId="54" applyFont="1" applyFill="1" applyBorder="1" applyAlignment="1">
      <alignment horizontal="center" vertical="center"/>
      <protection/>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3" fillId="0" borderId="11"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3" fillId="0" borderId="10" xfId="57" applyFont="1" applyFill="1" applyBorder="1" applyAlignment="1">
      <alignment horizontal="left" vertical="center" wrapText="1"/>
      <protection/>
    </xf>
    <xf numFmtId="0" fontId="3" fillId="0" borderId="12"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3" xfId="57" applyFont="1" applyFill="1" applyBorder="1" applyAlignment="1">
      <alignment horizontal="left" vertical="center" wrapText="1"/>
      <protection/>
    </xf>
    <xf numFmtId="180"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0" xfId="57" applyFont="1" applyFill="1" applyBorder="1" applyAlignment="1">
      <alignment horizontal="left" vertical="center" wrapText="1"/>
      <protection/>
    </xf>
    <xf numFmtId="182"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81"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82" fontId="3" fillId="0" borderId="11" xfId="0" applyNumberFormat="1" applyFont="1" applyFill="1" applyBorder="1" applyAlignment="1">
      <alignment horizontal="center" vertical="center" wrapText="1"/>
    </xf>
    <xf numFmtId="0" fontId="3" fillId="0" borderId="20"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180"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181" fontId="3" fillId="0" borderId="13" xfId="0" applyNumberFormat="1" applyFont="1" applyFill="1" applyBorder="1" applyAlignment="1">
      <alignment horizontal="center" vertical="center" wrapText="1"/>
    </xf>
    <xf numFmtId="182" fontId="3" fillId="0" borderId="13" xfId="0" applyNumberFormat="1" applyFont="1" applyFill="1" applyBorder="1" applyAlignment="1">
      <alignment horizontal="center" vertical="center" wrapText="1"/>
    </xf>
    <xf numFmtId="0" fontId="3" fillId="0" borderId="11" xfId="57" applyFont="1" applyFill="1" applyBorder="1" applyAlignment="1">
      <alignment horizontal="left" vertical="center" wrapText="1"/>
      <protection/>
    </xf>
    <xf numFmtId="0" fontId="3" fillId="0" borderId="11" xfId="0" applyFont="1" applyFill="1" applyBorder="1" applyAlignment="1">
      <alignment horizontal="justify" vertical="center" wrapText="1"/>
    </xf>
    <xf numFmtId="0" fontId="3" fillId="0" borderId="11" xfId="0" applyFont="1" applyFill="1" applyBorder="1" applyAlignment="1">
      <alignment horizontal="right" vertical="center" wrapText="1"/>
    </xf>
    <xf numFmtId="0" fontId="5" fillId="0" borderId="11" xfId="0"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0" fontId="46" fillId="0" borderId="10" xfId="57" applyFont="1" applyFill="1" applyBorder="1" applyAlignment="1">
      <alignment horizontal="center" vertical="center" wrapText="1"/>
      <protection/>
    </xf>
    <xf numFmtId="0" fontId="46" fillId="0" borderId="10" xfId="0" applyFont="1" applyFill="1" applyBorder="1" applyAlignment="1">
      <alignment horizontal="justify" vertical="center" wrapText="1"/>
    </xf>
    <xf numFmtId="181" fontId="46" fillId="0" borderId="11" xfId="0" applyNumberFormat="1" applyFont="1" applyFill="1" applyBorder="1" applyAlignment="1">
      <alignment horizontal="center" vertical="center" wrapText="1"/>
    </xf>
    <xf numFmtId="0" fontId="46" fillId="0" borderId="10" xfId="0" applyFont="1" applyFill="1" applyBorder="1" applyAlignment="1">
      <alignment horizontal="right" vertical="center" wrapText="1"/>
    </xf>
    <xf numFmtId="181" fontId="46" fillId="0" borderId="10" xfId="0" applyNumberFormat="1" applyFont="1" applyFill="1" applyBorder="1" applyAlignment="1">
      <alignment horizontal="center" vertical="center" wrapText="1"/>
    </xf>
    <xf numFmtId="0" fontId="46" fillId="0" borderId="14" xfId="0" applyFont="1" applyFill="1" applyBorder="1" applyAlignment="1">
      <alignment horizontal="justify" vertical="center" wrapText="1"/>
    </xf>
    <xf numFmtId="0" fontId="46" fillId="0" borderId="16" xfId="0" applyFont="1" applyFill="1" applyBorder="1" applyAlignment="1">
      <alignment horizontal="center" vertical="center" wrapText="1"/>
    </xf>
    <xf numFmtId="0" fontId="48" fillId="0" borderId="13" xfId="57" applyFont="1" applyFill="1" applyBorder="1" applyAlignment="1">
      <alignment horizontal="center" vertical="center" wrapText="1"/>
      <protection/>
    </xf>
    <xf numFmtId="180"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182" fontId="48"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6" fillId="0" borderId="10" xfId="32" applyFont="1" applyFill="1" applyBorder="1" applyAlignment="1">
      <alignment horizontal="left" vertical="center" wrapText="1"/>
      <protection/>
    </xf>
    <xf numFmtId="0" fontId="46" fillId="0" borderId="10" xfId="32" applyNumberFormat="1" applyFont="1" applyFill="1" applyBorder="1" applyAlignment="1">
      <alignment horizontal="center" vertical="center" wrapText="1"/>
      <protection/>
    </xf>
    <xf numFmtId="0" fontId="48" fillId="0" borderId="22" xfId="0" applyFont="1" applyFill="1" applyBorder="1" applyAlignment="1">
      <alignment horizontal="center" vertical="center" wrapText="1"/>
    </xf>
    <xf numFmtId="0" fontId="48" fillId="0" borderId="23" xfId="0" applyFont="1" applyFill="1" applyBorder="1" applyAlignment="1">
      <alignment horizontal="center" vertical="center" wrapText="1"/>
    </xf>
    <xf numFmtId="181" fontId="48" fillId="0" borderId="13" xfId="0" applyNumberFormat="1" applyFont="1" applyFill="1" applyBorder="1" applyAlignment="1">
      <alignment horizontal="center" vertical="center" wrapText="1"/>
    </xf>
    <xf numFmtId="0" fontId="48"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182" fontId="46" fillId="0" borderId="10" xfId="0" applyNumberFormat="1" applyFont="1" applyFill="1" applyBorder="1" applyAlignment="1">
      <alignment horizontal="center" vertical="center" wrapText="1"/>
    </xf>
    <xf numFmtId="0" fontId="3" fillId="0" borderId="10" xfId="32" applyNumberFormat="1" applyFont="1" applyFill="1" applyBorder="1" applyAlignment="1">
      <alignment horizontal="center" vertical="center" wrapText="1"/>
      <protection/>
    </xf>
    <xf numFmtId="0" fontId="46" fillId="0" borderId="11" xfId="32" applyNumberFormat="1" applyFont="1" applyFill="1" applyBorder="1" applyAlignment="1">
      <alignment horizontal="center" vertical="center" wrapText="1"/>
      <protection/>
    </xf>
    <xf numFmtId="0" fontId="46" fillId="0" borderId="14" xfId="32"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0" fontId="3" fillId="0" borderId="14" xfId="0" applyFont="1" applyFill="1" applyBorder="1" applyAlignment="1">
      <alignment horizontal="center" vertical="center" wrapText="1"/>
    </xf>
    <xf numFmtId="182" fontId="3" fillId="0" borderId="0" xfId="0" applyNumberFormat="1" applyFont="1" applyFill="1" applyAlignment="1">
      <alignment horizontal="center" vertical="center" wrapText="1"/>
    </xf>
    <xf numFmtId="0" fontId="5"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182" fontId="5" fillId="0" borderId="14" xfId="0" applyNumberFormat="1"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18" xfId="0" applyNumberFormat="1" applyFont="1" applyFill="1" applyBorder="1" applyAlignment="1">
      <alignment horizontal="center" vertical="center" wrapText="1"/>
    </xf>
    <xf numFmtId="182" fontId="5" fillId="0" borderId="13" xfId="0" applyNumberFormat="1" applyFont="1" applyFill="1" applyBorder="1" applyAlignment="1">
      <alignment horizontal="center" vertical="center" wrapText="1"/>
    </xf>
    <xf numFmtId="182" fontId="5" fillId="0" borderId="22" xfId="0" applyNumberFormat="1" applyFont="1" applyFill="1" applyBorder="1" applyAlignment="1">
      <alignment horizontal="center" vertical="center" wrapText="1"/>
    </xf>
    <xf numFmtId="182" fontId="48" fillId="0" borderId="10" xfId="0" applyNumberFormat="1" applyFont="1" applyFill="1" applyBorder="1" applyAlignment="1">
      <alignment horizontal="center" vertical="center" wrapText="1"/>
    </xf>
    <xf numFmtId="0" fontId="46" fillId="0" borderId="18" xfId="0" applyFont="1" applyFill="1" applyBorder="1" applyAlignment="1">
      <alignment horizontal="center" vertical="center" wrapText="1"/>
    </xf>
    <xf numFmtId="182" fontId="48" fillId="0" borderId="14" xfId="0"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6" xfId="32" applyNumberFormat="1" applyFont="1" applyFill="1" applyBorder="1" applyAlignment="1">
      <alignment horizontal="center" vertical="center" wrapText="1"/>
      <protection/>
    </xf>
    <xf numFmtId="0" fontId="49" fillId="0" borderId="16" xfId="0" applyFont="1" applyFill="1" applyBorder="1" applyAlignment="1">
      <alignment horizontal="left" vertical="center" wrapText="1"/>
    </xf>
    <xf numFmtId="0" fontId="49" fillId="0" borderId="14" xfId="0" applyFont="1" applyFill="1" applyBorder="1" applyAlignment="1">
      <alignment horizontal="left" vertical="center" wrapText="1"/>
    </xf>
    <xf numFmtId="181" fontId="49" fillId="0" borderId="10"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181" fontId="3" fillId="0" borderId="12"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6" fillId="10" borderId="10" xfId="32" applyFont="1" applyFill="1" applyBorder="1" applyAlignment="1">
      <alignment horizontal="left" vertical="center" wrapText="1"/>
      <protection/>
    </xf>
    <xf numFmtId="0" fontId="46" fillId="0" borderId="10" xfId="32" applyFont="1" applyBorder="1" applyAlignment="1">
      <alignment horizontal="left" vertical="center" wrapText="1"/>
      <protection/>
    </xf>
    <xf numFmtId="0" fontId="46" fillId="0" borderId="10" xfId="32" applyFont="1" applyBorder="1" applyAlignment="1">
      <alignment horizontal="center" vertical="center" wrapText="1"/>
      <protection/>
    </xf>
    <xf numFmtId="0" fontId="46" fillId="0" borderId="10" xfId="32" applyNumberFormat="1" applyFont="1" applyBorder="1" applyAlignment="1">
      <alignment horizontal="center" vertical="center" wrapText="1"/>
      <protection/>
    </xf>
    <xf numFmtId="0" fontId="48" fillId="0" borderId="17" xfId="0" applyFont="1" applyFill="1" applyBorder="1" applyAlignment="1">
      <alignment horizontal="center" vertical="center" wrapText="1"/>
    </xf>
    <xf numFmtId="0" fontId="50" fillId="0" borderId="23" xfId="0" applyFont="1" applyFill="1" applyBorder="1" applyAlignment="1">
      <alignment vertical="center"/>
    </xf>
    <xf numFmtId="0" fontId="3" fillId="0" borderId="14" xfId="57" applyFont="1" applyFill="1" applyBorder="1" applyAlignment="1">
      <alignment horizontal="center" vertical="center" wrapText="1"/>
      <protection/>
    </xf>
    <xf numFmtId="0" fontId="3" fillId="0" borderId="16" xfId="57" applyFont="1" applyFill="1" applyBorder="1" applyAlignment="1">
      <alignment horizontal="center" vertical="center" wrapText="1"/>
      <protection/>
    </xf>
    <xf numFmtId="0" fontId="0" fillId="0" borderId="15" xfId="0" applyFont="1" applyFill="1" applyBorder="1" applyAlignment="1">
      <alignment horizontal="center" vertical="center"/>
    </xf>
    <xf numFmtId="0" fontId="5" fillId="0" borderId="24" xfId="0" applyFont="1" applyFill="1" applyBorder="1" applyAlignment="1">
      <alignment vertical="center" wrapText="1"/>
    </xf>
    <xf numFmtId="0" fontId="3" fillId="0" borderId="0" xfId="0" applyFont="1" applyFill="1" applyAlignment="1">
      <alignment horizontal="center" vertical="center"/>
    </xf>
    <xf numFmtId="180" fontId="3" fillId="0" borderId="0" xfId="0" applyNumberFormat="1" applyFont="1" applyFill="1" applyAlignment="1">
      <alignment horizontal="center" vertical="center"/>
    </xf>
    <xf numFmtId="181" fontId="3" fillId="0" borderId="0" xfId="0" applyNumberFormat="1" applyFont="1" applyFill="1" applyAlignment="1">
      <alignment horizontal="center" vertical="center"/>
    </xf>
    <xf numFmtId="181" fontId="3" fillId="0" borderId="0" xfId="0" applyNumberFormat="1" applyFont="1" applyFill="1" applyAlignment="1">
      <alignment horizontal="center" vertical="center" wrapText="1"/>
    </xf>
    <xf numFmtId="0" fontId="49" fillId="0" borderId="10" xfId="0" applyFont="1" applyFill="1" applyBorder="1" applyAlignment="1">
      <alignment vertical="center" wrapText="1"/>
    </xf>
    <xf numFmtId="0" fontId="0" fillId="0" borderId="12" xfId="0" applyFont="1" applyFill="1" applyBorder="1" applyAlignment="1">
      <alignment horizontal="center" vertical="center" wrapText="1"/>
    </xf>
    <xf numFmtId="182" fontId="3" fillId="0" borderId="0" xfId="0" applyNumberFormat="1" applyFont="1" applyFill="1" applyAlignment="1">
      <alignment vertical="center" wrapText="1"/>
    </xf>
    <xf numFmtId="0" fontId="0" fillId="0" borderId="21" xfId="0"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3"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2011年电气工程专业培养方案计划(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2008版培养方案附表1-4" xfId="54"/>
    <cellStyle name="强调文字颜色 3" xfId="55"/>
    <cellStyle name="强调文字颜色 4" xfId="56"/>
    <cellStyle name="常规_2000届教学计划"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83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66875" y="0"/>
          <a:ext cx="2124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724025" y="44767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2</xdr:row>
      <xdr:rowOff>0</xdr:rowOff>
    </xdr:to>
    <xdr:sp>
      <xdr:nvSpPr>
        <xdr:cNvPr id="5" name="Line 5"/>
        <xdr:cNvSpPr>
          <a:spLocks/>
        </xdr:cNvSpPr>
      </xdr:nvSpPr>
      <xdr:spPr>
        <a:xfrm>
          <a:off x="0" y="723900"/>
          <a:ext cx="31337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2</xdr:row>
      <xdr:rowOff>0</xdr:rowOff>
    </xdr:to>
    <xdr:sp>
      <xdr:nvSpPr>
        <xdr:cNvPr id="6" name="Line 6"/>
        <xdr:cNvSpPr>
          <a:spLocks/>
        </xdr:cNvSpPr>
      </xdr:nvSpPr>
      <xdr:spPr>
        <a:xfrm flipH="1" flipV="1">
          <a:off x="685800" y="447675"/>
          <a:ext cx="24574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181"/>
  <sheetViews>
    <sheetView showZeros="0" tabSelected="1" zoomScale="120" zoomScaleNormal="120" workbookViewId="0" topLeftCell="A1">
      <pane ySplit="5" topLeftCell="A42" activePane="bottomLeft" state="frozen"/>
      <selection pane="bottomLeft" activeCell="C62" sqref="A62:IV62"/>
    </sheetView>
  </sheetViews>
  <sheetFormatPr defaultColWidth="3.125" defaultRowHeight="14.25"/>
  <cols>
    <col min="1" max="1" width="3.75390625" style="47" customWidth="1"/>
    <col min="2" max="2" width="4.125" style="43" customWidth="1"/>
    <col min="3" max="3" width="5.25390625" style="43" customWidth="1"/>
    <col min="4" max="4" width="16.50390625" style="206" customWidth="1"/>
    <col min="5" max="5" width="5.25390625" style="207" customWidth="1"/>
    <col min="6" max="6" width="5.125" style="43" customWidth="1"/>
    <col min="7" max="7" width="4.375" style="43" customWidth="1"/>
    <col min="8" max="8" width="3.25390625" style="43" customWidth="1"/>
    <col min="9" max="9" width="3.625" style="43" customWidth="1"/>
    <col min="10" max="10" width="3.375" style="43" customWidth="1"/>
    <col min="11" max="11" width="3.625" style="43" customWidth="1"/>
    <col min="12" max="13" width="3.75390625" style="43" customWidth="1"/>
    <col min="14" max="14" width="4.00390625" style="43" customWidth="1"/>
    <col min="15" max="15" width="3.375" style="43" customWidth="1"/>
    <col min="16" max="16" width="3.625" style="43" customWidth="1"/>
    <col min="17" max="17" width="3.25390625" style="43" customWidth="1"/>
    <col min="18" max="18" width="2.375" style="43" customWidth="1"/>
    <col min="19" max="19" width="4.375" style="208" customWidth="1"/>
    <col min="20" max="20" width="4.50390625" style="43" customWidth="1"/>
    <col min="21" max="21" width="3.125" style="47" customWidth="1"/>
    <col min="22" max="22" width="7.50390625" style="47" bestFit="1" customWidth="1"/>
    <col min="23" max="23" width="7.50390625" style="47" customWidth="1"/>
    <col min="24" max="24" width="7.00390625" style="47" customWidth="1"/>
    <col min="25" max="25" width="9.25390625" style="47" customWidth="1"/>
    <col min="26" max="26" width="7.50390625" style="47" customWidth="1"/>
    <col min="27" max="16384" width="3.125" style="47" customWidth="1"/>
  </cols>
  <sheetData>
    <row r="1" spans="1:19" ht="22.5">
      <c r="A1" s="209" t="s">
        <v>0</v>
      </c>
      <c r="B1" s="209"/>
      <c r="C1" s="209"/>
      <c r="D1" s="209"/>
      <c r="F1" s="210"/>
      <c r="G1" s="210"/>
      <c r="H1" s="210"/>
      <c r="I1" s="210"/>
      <c r="J1" s="210"/>
      <c r="K1" s="210"/>
      <c r="L1" s="210"/>
      <c r="M1" s="210"/>
      <c r="N1" s="210"/>
      <c r="O1" s="210"/>
      <c r="P1" s="210"/>
      <c r="Q1" s="210"/>
      <c r="R1" s="210"/>
      <c r="S1" s="210"/>
    </row>
    <row r="2" spans="1:26" s="42" customFormat="1" ht="25.5">
      <c r="A2" s="211" t="s">
        <v>1</v>
      </c>
      <c r="B2" s="211"/>
      <c r="C2" s="211"/>
      <c r="D2" s="211"/>
      <c r="E2" s="211"/>
      <c r="F2" s="211"/>
      <c r="G2" s="211"/>
      <c r="H2" s="211"/>
      <c r="I2" s="211"/>
      <c r="J2" s="211"/>
      <c r="K2" s="211"/>
      <c r="L2" s="211"/>
      <c r="M2" s="211"/>
      <c r="N2" s="211"/>
      <c r="O2" s="211"/>
      <c r="P2" s="211"/>
      <c r="Q2" s="211"/>
      <c r="R2" s="211"/>
      <c r="S2" s="211"/>
      <c r="T2" s="211"/>
      <c r="V2" s="43" t="s">
        <v>2</v>
      </c>
      <c r="W2" s="43" t="s">
        <v>3</v>
      </c>
      <c r="X2" s="43" t="s">
        <v>4</v>
      </c>
      <c r="Y2" s="43" t="s">
        <v>5</v>
      </c>
      <c r="Z2" s="43" t="s">
        <v>6</v>
      </c>
    </row>
    <row r="3" spans="1:26" s="43" customFormat="1" ht="11.25">
      <c r="A3" s="212" t="s">
        <v>7</v>
      </c>
      <c r="B3" s="213"/>
      <c r="C3" s="214" t="s">
        <v>8</v>
      </c>
      <c r="D3" s="214" t="s">
        <v>9</v>
      </c>
      <c r="E3" s="4" t="s">
        <v>10</v>
      </c>
      <c r="F3" s="3" t="s">
        <v>11</v>
      </c>
      <c r="G3" s="3" t="s">
        <v>12</v>
      </c>
      <c r="H3" s="3" t="s">
        <v>13</v>
      </c>
      <c r="I3" s="3"/>
      <c r="J3" s="3"/>
      <c r="K3" s="3" t="s">
        <v>14</v>
      </c>
      <c r="L3" s="3"/>
      <c r="M3" s="3"/>
      <c r="N3" s="3"/>
      <c r="O3" s="3"/>
      <c r="P3" s="3"/>
      <c r="Q3" s="3"/>
      <c r="R3" s="3"/>
      <c r="S3" s="3" t="s">
        <v>15</v>
      </c>
      <c r="T3" s="3" t="s">
        <v>16</v>
      </c>
      <c r="V3" s="43">
        <f>F31+F36+F55+F58+F69+F78</f>
        <v>2288</v>
      </c>
      <c r="W3" s="43">
        <f>F31+F55+F69</f>
        <v>1744</v>
      </c>
      <c r="X3" s="43">
        <f>F78+F58+F36</f>
        <v>544</v>
      </c>
      <c r="Y3" s="43">
        <f>G78+G69+G58+G55+G36+G31</f>
        <v>1982</v>
      </c>
      <c r="Z3" s="43">
        <f>H31+H55+H58+H69+H78+F47+F29</f>
        <v>230</v>
      </c>
    </row>
    <row r="4" spans="1:25" s="43" customFormat="1" ht="22.5">
      <c r="A4" s="215"/>
      <c r="B4" s="216"/>
      <c r="C4" s="217"/>
      <c r="D4" s="217"/>
      <c r="E4" s="4"/>
      <c r="F4" s="3"/>
      <c r="G4" s="3"/>
      <c r="H4" s="3" t="s">
        <v>17</v>
      </c>
      <c r="I4" s="3" t="s">
        <v>18</v>
      </c>
      <c r="J4" s="3" t="s">
        <v>19</v>
      </c>
      <c r="K4" s="271" t="s">
        <v>20</v>
      </c>
      <c r="L4" s="272"/>
      <c r="M4" s="271" t="s">
        <v>21</v>
      </c>
      <c r="N4" s="272"/>
      <c r="O4" s="271" t="s">
        <v>22</v>
      </c>
      <c r="P4" s="272"/>
      <c r="Q4" s="271" t="s">
        <v>23</v>
      </c>
      <c r="R4" s="272"/>
      <c r="S4" s="3"/>
      <c r="T4" s="3"/>
      <c r="V4" s="43" t="s">
        <v>24</v>
      </c>
      <c r="W4" s="43" t="s">
        <v>25</v>
      </c>
      <c r="X4" s="43" t="s">
        <v>26</v>
      </c>
      <c r="Y4" s="43" t="s">
        <v>27</v>
      </c>
    </row>
    <row r="5" spans="1:24" s="43" customFormat="1" ht="11.25">
      <c r="A5" s="218"/>
      <c r="B5" s="219"/>
      <c r="C5" s="217"/>
      <c r="D5" s="217"/>
      <c r="E5" s="220"/>
      <c r="F5" s="214"/>
      <c r="G5" s="214"/>
      <c r="H5" s="214"/>
      <c r="I5" s="214"/>
      <c r="J5" s="214"/>
      <c r="K5" s="214">
        <v>1</v>
      </c>
      <c r="L5" s="214">
        <v>2</v>
      </c>
      <c r="M5" s="214">
        <v>3</v>
      </c>
      <c r="N5" s="214">
        <v>4</v>
      </c>
      <c r="O5" s="214">
        <v>5</v>
      </c>
      <c r="P5" s="214">
        <v>6</v>
      </c>
      <c r="Q5" s="214">
        <v>7</v>
      </c>
      <c r="R5" s="212">
        <v>8</v>
      </c>
      <c r="S5" s="214"/>
      <c r="T5" s="214"/>
      <c r="V5" s="43">
        <f>E31+E36+E55+E58+E69+E78+39</f>
        <v>174</v>
      </c>
      <c r="W5" s="43">
        <f>E31+E55+E69+10</f>
        <v>111</v>
      </c>
      <c r="X5" s="43">
        <f>E36+E58+E78</f>
        <v>34</v>
      </c>
    </row>
    <row r="6" spans="1:23" s="43" customFormat="1" ht="11.25">
      <c r="A6" s="221" t="s">
        <v>28</v>
      </c>
      <c r="B6" s="222" t="s">
        <v>29</v>
      </c>
      <c r="C6" s="223">
        <v>111001</v>
      </c>
      <c r="D6" s="224" t="s">
        <v>30</v>
      </c>
      <c r="E6" s="8">
        <f>F6/8*0.5</f>
        <v>3</v>
      </c>
      <c r="F6" s="9">
        <v>48</v>
      </c>
      <c r="G6" s="9">
        <v>32</v>
      </c>
      <c r="H6" s="9"/>
      <c r="I6" s="9"/>
      <c r="J6" s="9">
        <v>16</v>
      </c>
      <c r="K6" s="9"/>
      <c r="L6" s="9">
        <v>48</v>
      </c>
      <c r="M6" s="9"/>
      <c r="N6" s="9"/>
      <c r="O6" s="9"/>
      <c r="P6" s="9"/>
      <c r="Q6" s="24"/>
      <c r="R6" s="24"/>
      <c r="S6" s="278" t="s">
        <v>31</v>
      </c>
      <c r="T6" s="9" t="s">
        <v>32</v>
      </c>
      <c r="W6" s="279"/>
    </row>
    <row r="7" spans="1:20" s="43" customFormat="1" ht="22.5">
      <c r="A7" s="225"/>
      <c r="B7" s="225"/>
      <c r="C7" s="226">
        <v>111002</v>
      </c>
      <c r="D7" s="227" t="s">
        <v>33</v>
      </c>
      <c r="E7" s="228">
        <f>F7/8*0.5</f>
        <v>4</v>
      </c>
      <c r="F7" s="229">
        <v>64</v>
      </c>
      <c r="G7" s="229">
        <v>48</v>
      </c>
      <c r="H7" s="229"/>
      <c r="I7" s="229"/>
      <c r="J7" s="229">
        <v>16</v>
      </c>
      <c r="K7" s="229"/>
      <c r="L7" s="229"/>
      <c r="N7" s="229">
        <v>64</v>
      </c>
      <c r="O7" s="229"/>
      <c r="P7" s="229"/>
      <c r="Q7" s="240"/>
      <c r="R7" s="280"/>
      <c r="S7" s="281" t="s">
        <v>31</v>
      </c>
      <c r="T7" s="9"/>
    </row>
    <row r="8" spans="1:20" s="43" customFormat="1" ht="11.25">
      <c r="A8" s="225"/>
      <c r="B8" s="225"/>
      <c r="C8" s="223">
        <v>111003</v>
      </c>
      <c r="D8" s="224" t="s">
        <v>34</v>
      </c>
      <c r="E8" s="8">
        <f aca="true" t="shared" si="0" ref="E8:E17">F8/8*0.5</f>
        <v>4</v>
      </c>
      <c r="F8" s="9">
        <v>64</v>
      </c>
      <c r="G8" s="9">
        <v>48</v>
      </c>
      <c r="H8" s="9"/>
      <c r="I8" s="9"/>
      <c r="J8" s="9">
        <v>16</v>
      </c>
      <c r="K8" s="9"/>
      <c r="L8" s="9"/>
      <c r="M8" s="9">
        <v>64</v>
      </c>
      <c r="O8" s="9"/>
      <c r="P8" s="9"/>
      <c r="Q8" s="24"/>
      <c r="R8" s="263"/>
      <c r="S8" s="278" t="s">
        <v>31</v>
      </c>
      <c r="T8" s="9"/>
    </row>
    <row r="9" spans="1:20" s="43" customFormat="1" ht="11.25">
      <c r="A9" s="225"/>
      <c r="B9" s="225"/>
      <c r="C9" s="223">
        <v>111006</v>
      </c>
      <c r="D9" s="230" t="s">
        <v>35</v>
      </c>
      <c r="E9" s="8">
        <f t="shared" si="0"/>
        <v>3</v>
      </c>
      <c r="F9" s="9">
        <v>48</v>
      </c>
      <c r="G9" s="9">
        <v>32</v>
      </c>
      <c r="H9" s="9"/>
      <c r="I9" s="9"/>
      <c r="J9" s="9">
        <v>16</v>
      </c>
      <c r="K9" s="9">
        <v>48</v>
      </c>
      <c r="M9" s="9"/>
      <c r="N9" s="9"/>
      <c r="O9" s="9"/>
      <c r="P9" s="9"/>
      <c r="Q9" s="24"/>
      <c r="R9" s="263"/>
      <c r="S9" s="278" t="s">
        <v>31</v>
      </c>
      <c r="T9" s="9"/>
    </row>
    <row r="10" spans="1:20" s="43" customFormat="1" ht="11.25">
      <c r="A10" s="225"/>
      <c r="B10" s="225"/>
      <c r="C10" s="223">
        <v>111240</v>
      </c>
      <c r="D10" s="224" t="s">
        <v>36</v>
      </c>
      <c r="E10" s="8">
        <f t="shared" si="0"/>
        <v>0.5</v>
      </c>
      <c r="F10" s="9">
        <v>8</v>
      </c>
      <c r="G10" s="9">
        <v>8</v>
      </c>
      <c r="H10" s="9"/>
      <c r="I10" s="9"/>
      <c r="J10" s="9"/>
      <c r="K10" s="9">
        <v>8</v>
      </c>
      <c r="L10" s="9"/>
      <c r="M10" s="9"/>
      <c r="N10" s="9"/>
      <c r="O10" s="9"/>
      <c r="P10" s="9"/>
      <c r="Q10" s="24"/>
      <c r="R10" s="263"/>
      <c r="S10" s="278" t="s">
        <v>31</v>
      </c>
      <c r="T10" s="9"/>
    </row>
    <row r="11" spans="1:20" s="43" customFormat="1" ht="11.25">
      <c r="A11" s="225"/>
      <c r="B11" s="225"/>
      <c r="C11" s="223">
        <v>111241</v>
      </c>
      <c r="D11" s="224" t="s">
        <v>37</v>
      </c>
      <c r="E11" s="8">
        <f t="shared" si="0"/>
        <v>0.5</v>
      </c>
      <c r="F11" s="9">
        <v>8</v>
      </c>
      <c r="G11" s="9">
        <v>8</v>
      </c>
      <c r="H11" s="9"/>
      <c r="I11" s="9"/>
      <c r="J11" s="9"/>
      <c r="K11" s="9"/>
      <c r="L11" s="9"/>
      <c r="M11" s="9">
        <v>8</v>
      </c>
      <c r="N11" s="9"/>
      <c r="O11" s="9"/>
      <c r="P11" s="9"/>
      <c r="Q11" s="24"/>
      <c r="R11" s="263"/>
      <c r="S11" s="278" t="s">
        <v>31</v>
      </c>
      <c r="T11" s="9"/>
    </row>
    <row r="12" spans="1:20" s="43" customFormat="1" ht="11.25">
      <c r="A12" s="225"/>
      <c r="B12" s="225"/>
      <c r="C12" s="223">
        <v>111242</v>
      </c>
      <c r="D12" s="224" t="s">
        <v>38</v>
      </c>
      <c r="E12" s="8">
        <f t="shared" si="0"/>
        <v>0.5</v>
      </c>
      <c r="F12" s="9">
        <v>8</v>
      </c>
      <c r="G12" s="9">
        <v>8</v>
      </c>
      <c r="H12" s="9"/>
      <c r="I12" s="9"/>
      <c r="J12" s="9"/>
      <c r="K12" s="9"/>
      <c r="L12" s="9"/>
      <c r="M12" s="9"/>
      <c r="N12" s="9"/>
      <c r="O12" s="9">
        <v>8</v>
      </c>
      <c r="P12" s="9"/>
      <c r="Q12" s="24"/>
      <c r="R12" s="263"/>
      <c r="S12" s="278" t="s">
        <v>31</v>
      </c>
      <c r="T12" s="9"/>
    </row>
    <row r="13" spans="1:20" s="43" customFormat="1" ht="11.25">
      <c r="A13" s="225"/>
      <c r="B13" s="225"/>
      <c r="C13" s="223">
        <v>111243</v>
      </c>
      <c r="D13" s="224" t="s">
        <v>39</v>
      </c>
      <c r="E13" s="8">
        <f t="shared" si="0"/>
        <v>0.5</v>
      </c>
      <c r="F13" s="9">
        <v>8</v>
      </c>
      <c r="G13" s="9">
        <v>8</v>
      </c>
      <c r="H13" s="9"/>
      <c r="I13" s="9"/>
      <c r="J13" s="9"/>
      <c r="K13" s="9"/>
      <c r="L13" s="9"/>
      <c r="M13" s="9"/>
      <c r="N13" s="9"/>
      <c r="O13" s="9"/>
      <c r="P13" s="9">
        <v>8</v>
      </c>
      <c r="Q13" s="24"/>
      <c r="R13" s="263"/>
      <c r="S13" s="278" t="s">
        <v>31</v>
      </c>
      <c r="T13" s="9"/>
    </row>
    <row r="14" spans="1:20" s="43" customFormat="1" ht="11.25">
      <c r="A14" s="225"/>
      <c r="B14" s="225"/>
      <c r="C14" s="223">
        <v>112001</v>
      </c>
      <c r="D14" s="224" t="s">
        <v>40</v>
      </c>
      <c r="E14" s="8">
        <f t="shared" si="0"/>
        <v>3.5</v>
      </c>
      <c r="F14" s="231">
        <v>56</v>
      </c>
      <c r="G14" s="231">
        <v>56</v>
      </c>
      <c r="H14" s="231"/>
      <c r="I14" s="231"/>
      <c r="J14" s="231"/>
      <c r="K14" s="231">
        <v>56</v>
      </c>
      <c r="L14" s="231"/>
      <c r="M14" s="231"/>
      <c r="N14" s="231"/>
      <c r="O14" s="231"/>
      <c r="P14" s="231"/>
      <c r="Q14" s="282"/>
      <c r="R14" s="283"/>
      <c r="S14" s="278" t="s">
        <v>31</v>
      </c>
      <c r="T14" s="9"/>
    </row>
    <row r="15" spans="1:20" s="43" customFormat="1" ht="11.25">
      <c r="A15" s="225"/>
      <c r="B15" s="225"/>
      <c r="C15" s="223">
        <v>112002</v>
      </c>
      <c r="D15" s="224" t="s">
        <v>41</v>
      </c>
      <c r="E15" s="8">
        <f t="shared" si="0"/>
        <v>3.5</v>
      </c>
      <c r="F15" s="231">
        <v>56</v>
      </c>
      <c r="G15" s="231">
        <v>56</v>
      </c>
      <c r="H15" s="231"/>
      <c r="I15" s="231"/>
      <c r="J15" s="231"/>
      <c r="K15" s="231"/>
      <c r="L15" s="231">
        <v>56</v>
      </c>
      <c r="M15" s="231"/>
      <c r="N15" s="231"/>
      <c r="O15" s="231"/>
      <c r="P15" s="231"/>
      <c r="Q15" s="282"/>
      <c r="R15" s="283"/>
      <c r="S15" s="278" t="s">
        <v>31</v>
      </c>
      <c r="T15" s="9"/>
    </row>
    <row r="16" spans="1:20" s="43" customFormat="1" ht="11.25">
      <c r="A16" s="225"/>
      <c r="B16" s="225"/>
      <c r="C16" s="223">
        <v>112003</v>
      </c>
      <c r="D16" s="224" t="s">
        <v>42</v>
      </c>
      <c r="E16" s="232">
        <f t="shared" si="0"/>
        <v>3</v>
      </c>
      <c r="F16" s="231">
        <v>48</v>
      </c>
      <c r="G16" s="231">
        <v>48</v>
      </c>
      <c r="H16" s="231"/>
      <c r="I16" s="231"/>
      <c r="J16" s="231"/>
      <c r="K16" s="231"/>
      <c r="L16" s="231"/>
      <c r="M16" s="231">
        <v>48</v>
      </c>
      <c r="N16" s="231"/>
      <c r="O16" s="231"/>
      <c r="P16" s="231"/>
      <c r="Q16" s="282"/>
      <c r="R16" s="283"/>
      <c r="S16" s="278" t="s">
        <v>31</v>
      </c>
      <c r="T16" s="9"/>
    </row>
    <row r="17" spans="1:20" s="43" customFormat="1" ht="11.25">
      <c r="A17" s="225"/>
      <c r="B17" s="225"/>
      <c r="C17" s="223">
        <v>112004</v>
      </c>
      <c r="D17" s="224" t="s">
        <v>43</v>
      </c>
      <c r="E17" s="232">
        <f t="shared" si="0"/>
        <v>3</v>
      </c>
      <c r="F17" s="231">
        <v>48</v>
      </c>
      <c r="G17" s="231">
        <v>48</v>
      </c>
      <c r="H17" s="231"/>
      <c r="I17" s="231"/>
      <c r="J17" s="231"/>
      <c r="K17" s="231"/>
      <c r="L17" s="231"/>
      <c r="M17" s="231"/>
      <c r="N17" s="231">
        <v>48</v>
      </c>
      <c r="O17" s="231"/>
      <c r="P17" s="231"/>
      <c r="Q17" s="282"/>
      <c r="R17" s="283"/>
      <c r="S17" s="278" t="s">
        <v>31</v>
      </c>
      <c r="T17" s="9"/>
    </row>
    <row r="18" spans="1:20" s="43" customFormat="1" ht="11.25">
      <c r="A18" s="225"/>
      <c r="B18" s="225"/>
      <c r="C18" s="223">
        <v>113107</v>
      </c>
      <c r="D18" s="224" t="s">
        <v>44</v>
      </c>
      <c r="E18" s="232">
        <v>1</v>
      </c>
      <c r="F18" s="231">
        <v>36</v>
      </c>
      <c r="G18" s="231">
        <v>32</v>
      </c>
      <c r="H18" s="231"/>
      <c r="I18" s="231"/>
      <c r="J18" s="231">
        <v>4</v>
      </c>
      <c r="K18" s="231">
        <v>36</v>
      </c>
      <c r="L18" s="231"/>
      <c r="M18" s="231"/>
      <c r="N18" s="231"/>
      <c r="O18" s="231"/>
      <c r="P18" s="231"/>
      <c r="Q18" s="282"/>
      <c r="R18" s="283"/>
      <c r="S18" s="278" t="s">
        <v>31</v>
      </c>
      <c r="T18" s="9"/>
    </row>
    <row r="19" spans="1:20" s="43" customFormat="1" ht="11.25">
      <c r="A19" s="225"/>
      <c r="B19" s="225"/>
      <c r="C19" s="223">
        <v>113108</v>
      </c>
      <c r="D19" s="224" t="s">
        <v>45</v>
      </c>
      <c r="E19" s="232">
        <v>1</v>
      </c>
      <c r="F19" s="231">
        <v>36</v>
      </c>
      <c r="G19" s="231">
        <v>32</v>
      </c>
      <c r="H19" s="231"/>
      <c r="I19" s="231"/>
      <c r="J19" s="231">
        <v>4</v>
      </c>
      <c r="K19" s="231"/>
      <c r="L19" s="231">
        <v>36</v>
      </c>
      <c r="M19" s="231"/>
      <c r="N19" s="231"/>
      <c r="O19" s="231"/>
      <c r="P19" s="231"/>
      <c r="Q19" s="282"/>
      <c r="R19" s="283"/>
      <c r="S19" s="278" t="s">
        <v>31</v>
      </c>
      <c r="T19" s="9"/>
    </row>
    <row r="20" spans="1:20" s="43" customFormat="1" ht="11.25">
      <c r="A20" s="225"/>
      <c r="B20" s="225"/>
      <c r="C20" s="223">
        <v>113109</v>
      </c>
      <c r="D20" s="224" t="s">
        <v>46</v>
      </c>
      <c r="E20" s="232">
        <v>1</v>
      </c>
      <c r="F20" s="231">
        <v>36</v>
      </c>
      <c r="G20" s="231">
        <v>32</v>
      </c>
      <c r="H20" s="231"/>
      <c r="I20" s="231"/>
      <c r="J20" s="231">
        <v>4</v>
      </c>
      <c r="K20" s="231"/>
      <c r="L20" s="231"/>
      <c r="M20" s="231">
        <v>36</v>
      </c>
      <c r="N20" s="231"/>
      <c r="O20" s="231"/>
      <c r="P20" s="231"/>
      <c r="Q20" s="282"/>
      <c r="R20" s="283"/>
      <c r="S20" s="278" t="s">
        <v>31</v>
      </c>
      <c r="T20" s="9"/>
    </row>
    <row r="21" spans="1:20" s="43" customFormat="1" ht="11.25">
      <c r="A21" s="225"/>
      <c r="B21" s="225"/>
      <c r="C21" s="223">
        <v>113110</v>
      </c>
      <c r="D21" s="224" t="s">
        <v>47</v>
      </c>
      <c r="E21" s="232">
        <v>1</v>
      </c>
      <c r="F21" s="231">
        <v>36</v>
      </c>
      <c r="G21" s="231">
        <v>32</v>
      </c>
      <c r="H21" s="231"/>
      <c r="I21" s="231"/>
      <c r="J21" s="231">
        <v>4</v>
      </c>
      <c r="K21" s="231"/>
      <c r="L21" s="231"/>
      <c r="M21" s="231"/>
      <c r="N21" s="231">
        <v>36</v>
      </c>
      <c r="O21" s="231"/>
      <c r="P21" s="231"/>
      <c r="Q21" s="282"/>
      <c r="R21" s="283"/>
      <c r="S21" s="278" t="s">
        <v>31</v>
      </c>
      <c r="T21" s="9"/>
    </row>
    <row r="22" spans="1:23" s="43" customFormat="1" ht="11.25">
      <c r="A22" s="225"/>
      <c r="B22" s="225"/>
      <c r="C22" s="223">
        <v>110035</v>
      </c>
      <c r="D22" s="224" t="s">
        <v>48</v>
      </c>
      <c r="E22" s="232">
        <f>F22/8*0.5</f>
        <v>5.5</v>
      </c>
      <c r="F22" s="231">
        <v>88</v>
      </c>
      <c r="G22" s="231">
        <v>88</v>
      </c>
      <c r="H22" s="231"/>
      <c r="I22" s="231"/>
      <c r="J22" s="231"/>
      <c r="K22" s="231">
        <v>88</v>
      </c>
      <c r="L22" s="231"/>
      <c r="M22" s="231"/>
      <c r="N22" s="231"/>
      <c r="O22" s="231"/>
      <c r="P22" s="231"/>
      <c r="Q22" s="282"/>
      <c r="R22" s="283"/>
      <c r="S22" s="278" t="s">
        <v>31</v>
      </c>
      <c r="T22" s="9"/>
      <c r="W22" s="279"/>
    </row>
    <row r="23" spans="1:20" s="43" customFormat="1" ht="11.25">
      <c r="A23" s="225"/>
      <c r="B23" s="225"/>
      <c r="C23" s="223">
        <v>110036</v>
      </c>
      <c r="D23" s="224" t="s">
        <v>49</v>
      </c>
      <c r="E23" s="232">
        <f aca="true" t="shared" si="1" ref="E23:E28">F23/8*0.5</f>
        <v>6</v>
      </c>
      <c r="F23" s="231">
        <v>96</v>
      </c>
      <c r="G23" s="231">
        <v>96</v>
      </c>
      <c r="H23" s="231"/>
      <c r="I23" s="231"/>
      <c r="J23" s="231"/>
      <c r="K23" s="231"/>
      <c r="L23" s="231">
        <v>96</v>
      </c>
      <c r="M23" s="231"/>
      <c r="N23" s="231"/>
      <c r="O23" s="231"/>
      <c r="P23" s="231"/>
      <c r="Q23" s="282"/>
      <c r="R23" s="283"/>
      <c r="S23" s="278" t="s">
        <v>31</v>
      </c>
      <c r="T23" s="9"/>
    </row>
    <row r="24" spans="1:20" s="43" customFormat="1" ht="11.25">
      <c r="A24" s="225"/>
      <c r="B24" s="225"/>
      <c r="C24" s="223">
        <v>110042</v>
      </c>
      <c r="D24" s="224" t="s">
        <v>50</v>
      </c>
      <c r="E24" s="232">
        <f t="shared" si="1"/>
        <v>2.5</v>
      </c>
      <c r="F24" s="231">
        <v>40</v>
      </c>
      <c r="G24" s="231">
        <v>40</v>
      </c>
      <c r="H24" s="231"/>
      <c r="I24" s="231"/>
      <c r="J24" s="231"/>
      <c r="K24" s="231"/>
      <c r="L24" s="231"/>
      <c r="M24" s="231">
        <v>40</v>
      </c>
      <c r="N24" s="231"/>
      <c r="O24" s="231"/>
      <c r="P24" s="231"/>
      <c r="Q24" s="282"/>
      <c r="R24" s="283"/>
      <c r="S24" s="278" t="s">
        <v>31</v>
      </c>
      <c r="T24" s="9"/>
    </row>
    <row r="25" spans="1:20" s="43" customFormat="1" ht="11.25">
      <c r="A25" s="225"/>
      <c r="B25" s="225"/>
      <c r="C25" s="223">
        <v>110043</v>
      </c>
      <c r="D25" s="224" t="s">
        <v>51</v>
      </c>
      <c r="E25" s="232">
        <f t="shared" si="1"/>
        <v>3.5</v>
      </c>
      <c r="F25" s="231">
        <v>56</v>
      </c>
      <c r="G25" s="231">
        <v>56</v>
      </c>
      <c r="H25" s="231"/>
      <c r="I25" s="231"/>
      <c r="J25" s="231"/>
      <c r="K25" s="231"/>
      <c r="L25" s="231"/>
      <c r="M25" s="231">
        <v>56</v>
      </c>
      <c r="N25" s="231"/>
      <c r="O25" s="231"/>
      <c r="P25" s="231"/>
      <c r="Q25" s="282"/>
      <c r="R25" s="283"/>
      <c r="S25" s="278" t="s">
        <v>31</v>
      </c>
      <c r="T25" s="9"/>
    </row>
    <row r="26" spans="1:20" s="43" customFormat="1" ht="11.25">
      <c r="A26" s="225"/>
      <c r="B26" s="225"/>
      <c r="C26" s="223">
        <v>110045</v>
      </c>
      <c r="D26" s="11" t="s">
        <v>52</v>
      </c>
      <c r="E26" s="232">
        <f t="shared" si="1"/>
        <v>3.5</v>
      </c>
      <c r="F26" s="231">
        <v>56</v>
      </c>
      <c r="G26" s="231">
        <v>56</v>
      </c>
      <c r="H26" s="231"/>
      <c r="I26" s="231"/>
      <c r="J26" s="231"/>
      <c r="K26" s="231"/>
      <c r="L26" s="231"/>
      <c r="M26" s="231"/>
      <c r="N26" s="231">
        <v>56</v>
      </c>
      <c r="O26" s="231"/>
      <c r="P26" s="231"/>
      <c r="Q26" s="282"/>
      <c r="R26" s="283"/>
      <c r="S26" s="278" t="s">
        <v>31</v>
      </c>
      <c r="T26" s="9"/>
    </row>
    <row r="27" spans="1:20" s="43" customFormat="1" ht="11.25">
      <c r="A27" s="225"/>
      <c r="B27" s="225"/>
      <c r="C27" s="223">
        <v>110063</v>
      </c>
      <c r="D27" s="224" t="s">
        <v>53</v>
      </c>
      <c r="E27" s="232">
        <f t="shared" si="1"/>
        <v>3.5</v>
      </c>
      <c r="F27" s="231">
        <v>56</v>
      </c>
      <c r="G27" s="231">
        <v>56</v>
      </c>
      <c r="H27" s="231"/>
      <c r="I27" s="231"/>
      <c r="J27" s="231"/>
      <c r="K27" s="231"/>
      <c r="L27" s="231">
        <v>56</v>
      </c>
      <c r="M27" s="231"/>
      <c r="N27" s="231"/>
      <c r="O27" s="231"/>
      <c r="P27" s="231"/>
      <c r="Q27" s="282"/>
      <c r="R27" s="283"/>
      <c r="S27" s="278" t="s">
        <v>31</v>
      </c>
      <c r="T27" s="9"/>
    </row>
    <row r="28" spans="1:20" s="43" customFormat="1" ht="11.25">
      <c r="A28" s="225"/>
      <c r="B28" s="225"/>
      <c r="C28" s="223">
        <v>110064</v>
      </c>
      <c r="D28" s="224" t="s">
        <v>54</v>
      </c>
      <c r="E28" s="232">
        <f t="shared" si="1"/>
        <v>3.5</v>
      </c>
      <c r="F28" s="231">
        <v>56</v>
      </c>
      <c r="G28" s="231">
        <v>56</v>
      </c>
      <c r="H28" s="231"/>
      <c r="I28" s="231"/>
      <c r="J28" s="231"/>
      <c r="K28" s="231"/>
      <c r="L28" s="231"/>
      <c r="M28" s="231">
        <v>56</v>
      </c>
      <c r="N28" s="231"/>
      <c r="O28" s="231"/>
      <c r="P28" s="231"/>
      <c r="Q28" s="282"/>
      <c r="R28" s="283"/>
      <c r="S28" s="278" t="s">
        <v>31</v>
      </c>
      <c r="T28" s="9"/>
    </row>
    <row r="29" spans="1:20" s="43" customFormat="1" ht="11.25">
      <c r="A29" s="225"/>
      <c r="B29" s="225"/>
      <c r="C29" s="221">
        <v>110287</v>
      </c>
      <c r="D29" s="233" t="s">
        <v>55</v>
      </c>
      <c r="E29" s="234">
        <v>2</v>
      </c>
      <c r="F29" s="235">
        <v>56</v>
      </c>
      <c r="G29" s="236">
        <v>4</v>
      </c>
      <c r="H29" s="236">
        <v>52</v>
      </c>
      <c r="I29" s="236"/>
      <c r="J29" s="236"/>
      <c r="K29" s="236"/>
      <c r="L29" s="236">
        <v>56</v>
      </c>
      <c r="M29" s="236"/>
      <c r="N29" s="236"/>
      <c r="O29" s="236"/>
      <c r="P29" s="236"/>
      <c r="Q29" s="284"/>
      <c r="R29" s="285"/>
      <c r="S29" s="260" t="s">
        <v>31</v>
      </c>
      <c r="T29" s="9"/>
    </row>
    <row r="30" spans="1:20" s="43" customFormat="1" ht="11.25">
      <c r="A30" s="225"/>
      <c r="B30" s="237"/>
      <c r="C30" s="223">
        <v>133001</v>
      </c>
      <c r="D30" s="224" t="s">
        <v>56</v>
      </c>
      <c r="E30" s="232">
        <f>F30/8*0.5</f>
        <v>1.5</v>
      </c>
      <c r="F30" s="231">
        <v>24</v>
      </c>
      <c r="G30" s="231">
        <v>24</v>
      </c>
      <c r="H30" s="231"/>
      <c r="I30" s="231"/>
      <c r="J30" s="231"/>
      <c r="K30" s="231"/>
      <c r="L30" s="231"/>
      <c r="M30" s="231"/>
      <c r="N30" s="231"/>
      <c r="O30" s="231"/>
      <c r="P30" s="231">
        <v>24</v>
      </c>
      <c r="Q30" s="231"/>
      <c r="R30" s="231"/>
      <c r="S30" s="278" t="s">
        <v>31</v>
      </c>
      <c r="T30" s="9"/>
    </row>
    <row r="31" spans="1:20" s="43" customFormat="1" ht="11.25">
      <c r="A31" s="225"/>
      <c r="B31" s="225"/>
      <c r="C31" s="238" t="s">
        <v>57</v>
      </c>
      <c r="D31" s="238"/>
      <c r="E31" s="239">
        <f>SUM(E6:E30)</f>
        <v>64.5</v>
      </c>
      <c r="F31" s="240">
        <f>SUM(F6:F30)</f>
        <v>1136</v>
      </c>
      <c r="G31" s="240">
        <f>SUM(G6:G30)</f>
        <v>1004</v>
      </c>
      <c r="H31" s="240">
        <f>SUM(H6:H30)</f>
        <v>52</v>
      </c>
      <c r="I31" s="240"/>
      <c r="J31" s="240">
        <f>SUM(J6:J30)</f>
        <v>80</v>
      </c>
      <c r="K31" s="240">
        <f aca="true" t="shared" si="2" ref="K31:P31">SUM(K6:K30)</f>
        <v>236</v>
      </c>
      <c r="L31" s="240">
        <f t="shared" si="2"/>
        <v>348</v>
      </c>
      <c r="M31" s="240">
        <f t="shared" si="2"/>
        <v>308</v>
      </c>
      <c r="N31" s="240">
        <f t="shared" si="2"/>
        <v>204</v>
      </c>
      <c r="O31" s="240">
        <f t="shared" si="2"/>
        <v>8</v>
      </c>
      <c r="P31" s="240">
        <f t="shared" si="2"/>
        <v>32</v>
      </c>
      <c r="Q31" s="240"/>
      <c r="R31" s="240"/>
      <c r="S31" s="280"/>
      <c r="T31" s="9"/>
    </row>
    <row r="32" spans="1:20" s="43" customFormat="1" ht="11.25">
      <c r="A32" s="225"/>
      <c r="B32" s="237"/>
      <c r="C32" s="226">
        <v>106233</v>
      </c>
      <c r="D32" s="241" t="s">
        <v>58</v>
      </c>
      <c r="E32" s="242">
        <f>F32/8*0.5</f>
        <v>2</v>
      </c>
      <c r="F32" s="229">
        <v>32</v>
      </c>
      <c r="G32" s="243">
        <v>24</v>
      </c>
      <c r="H32" s="243"/>
      <c r="I32" s="243">
        <v>8</v>
      </c>
      <c r="J32" s="243"/>
      <c r="K32" s="243">
        <v>32</v>
      </c>
      <c r="L32" s="243"/>
      <c r="M32" s="243"/>
      <c r="N32" s="243"/>
      <c r="O32" s="243"/>
      <c r="P32" s="243"/>
      <c r="Q32" s="286"/>
      <c r="R32" s="287"/>
      <c r="S32" s="281" t="s">
        <v>59</v>
      </c>
      <c r="T32" s="9"/>
    </row>
    <row r="33" spans="1:20" s="43" customFormat="1" ht="11.25">
      <c r="A33" s="225"/>
      <c r="B33" s="237"/>
      <c r="C33" s="221">
        <v>110238</v>
      </c>
      <c r="D33" s="244" t="s">
        <v>60</v>
      </c>
      <c r="E33" s="234">
        <f>F33/8*0.5</f>
        <v>3.5</v>
      </c>
      <c r="F33" s="236">
        <v>56</v>
      </c>
      <c r="G33" s="236">
        <v>48</v>
      </c>
      <c r="H33" s="236"/>
      <c r="I33" s="236"/>
      <c r="J33" s="236">
        <v>8</v>
      </c>
      <c r="K33" s="236">
        <v>56</v>
      </c>
      <c r="L33" s="236"/>
      <c r="M33" s="236"/>
      <c r="N33" s="236"/>
      <c r="O33" s="236"/>
      <c r="P33" s="236"/>
      <c r="Q33" s="284"/>
      <c r="R33" s="285"/>
      <c r="S33" s="260" t="s">
        <v>59</v>
      </c>
      <c r="T33" s="9"/>
    </row>
    <row r="34" spans="1:20" s="43" customFormat="1" ht="11.25">
      <c r="A34" s="225"/>
      <c r="B34" s="237"/>
      <c r="C34" s="223">
        <v>101275</v>
      </c>
      <c r="D34" s="11" t="s">
        <v>61</v>
      </c>
      <c r="E34" s="8">
        <v>2.5</v>
      </c>
      <c r="F34" s="9">
        <v>40</v>
      </c>
      <c r="G34" s="9">
        <v>40</v>
      </c>
      <c r="H34" s="9"/>
      <c r="I34" s="9"/>
      <c r="J34" s="9"/>
      <c r="K34" s="9">
        <v>40</v>
      </c>
      <c r="L34" s="236"/>
      <c r="M34" s="236"/>
      <c r="N34" s="236"/>
      <c r="O34" s="236"/>
      <c r="P34" s="236"/>
      <c r="Q34" s="284"/>
      <c r="R34" s="285"/>
      <c r="S34" s="260" t="s">
        <v>59</v>
      </c>
      <c r="T34" s="9"/>
    </row>
    <row r="35" spans="1:20" s="43" customFormat="1" ht="11.25">
      <c r="A35" s="225"/>
      <c r="B35" s="237"/>
      <c r="C35" s="223">
        <v>110180</v>
      </c>
      <c r="D35" s="245" t="s">
        <v>62</v>
      </c>
      <c r="E35" s="234">
        <f>F35/8*0.5</f>
        <v>3</v>
      </c>
      <c r="F35" s="235">
        <v>48</v>
      </c>
      <c r="G35" s="235">
        <v>24</v>
      </c>
      <c r="H35" s="246"/>
      <c r="I35" s="246">
        <v>12</v>
      </c>
      <c r="J35" s="235">
        <v>12</v>
      </c>
      <c r="K35" s="260"/>
      <c r="L35" s="236">
        <v>48</v>
      </c>
      <c r="M35" s="236"/>
      <c r="N35" s="236"/>
      <c r="O35" s="236"/>
      <c r="P35" s="236"/>
      <c r="Q35" s="284"/>
      <c r="R35" s="284"/>
      <c r="S35" s="260" t="s">
        <v>59</v>
      </c>
      <c r="T35" s="9"/>
    </row>
    <row r="36" spans="1:20" s="43" customFormat="1" ht="11.25">
      <c r="A36" s="225"/>
      <c r="B36" s="237"/>
      <c r="C36" s="223"/>
      <c r="D36" s="247" t="s">
        <v>63</v>
      </c>
      <c r="E36" s="248">
        <f>SUM(E32:E35)</f>
        <v>11</v>
      </c>
      <c r="F36" s="247">
        <f>SUM(F32:F35)</f>
        <v>176</v>
      </c>
      <c r="G36" s="247">
        <f>SUM(G32:G35)</f>
        <v>136</v>
      </c>
      <c r="H36" s="246"/>
      <c r="I36" s="246"/>
      <c r="J36" s="235"/>
      <c r="K36" s="260"/>
      <c r="L36" s="236"/>
      <c r="M36" s="236"/>
      <c r="N36" s="236"/>
      <c r="O36" s="236"/>
      <c r="P36" s="236"/>
      <c r="Q36" s="284"/>
      <c r="R36" s="284"/>
      <c r="S36" s="260"/>
      <c r="T36" s="9"/>
    </row>
    <row r="37" spans="1:20" s="43" customFormat="1" ht="11.25">
      <c r="A37" s="225"/>
      <c r="B37" s="237"/>
      <c r="C37" s="249">
        <v>110049</v>
      </c>
      <c r="D37" s="250" t="s">
        <v>64</v>
      </c>
      <c r="E37" s="251">
        <f>F37/8*0.5</f>
        <v>2</v>
      </c>
      <c r="F37" s="39">
        <v>32</v>
      </c>
      <c r="G37" s="39">
        <v>32</v>
      </c>
      <c r="H37" s="252"/>
      <c r="I37" s="252"/>
      <c r="J37" s="39"/>
      <c r="K37" s="39"/>
      <c r="L37" s="273"/>
      <c r="M37" s="273"/>
      <c r="N37" s="273">
        <v>32</v>
      </c>
      <c r="O37" s="273"/>
      <c r="P37" s="273"/>
      <c r="Q37" s="288"/>
      <c r="R37" s="288"/>
      <c r="S37" s="289" t="s">
        <v>59</v>
      </c>
      <c r="T37" s="9"/>
    </row>
    <row r="38" spans="1:20" s="43" customFormat="1" ht="11.25">
      <c r="A38" s="225"/>
      <c r="B38" s="237"/>
      <c r="C38" s="249">
        <v>110109</v>
      </c>
      <c r="D38" s="250" t="s">
        <v>65</v>
      </c>
      <c r="E38" s="251">
        <f>F38/8*0.5</f>
        <v>2.5</v>
      </c>
      <c r="F38" s="39">
        <v>40</v>
      </c>
      <c r="G38" s="39">
        <v>40</v>
      </c>
      <c r="H38" s="252"/>
      <c r="I38" s="252"/>
      <c r="J38" s="39"/>
      <c r="K38" s="39">
        <v>40</v>
      </c>
      <c r="L38" s="273"/>
      <c r="M38" s="273"/>
      <c r="N38" s="273"/>
      <c r="O38" s="273"/>
      <c r="P38" s="273"/>
      <c r="Q38" s="288"/>
      <c r="R38" s="288"/>
      <c r="S38" s="289" t="s">
        <v>59</v>
      </c>
      <c r="T38" s="9"/>
    </row>
    <row r="39" spans="1:20" s="43" customFormat="1" ht="11.25">
      <c r="A39" s="225"/>
      <c r="B39" s="237"/>
      <c r="C39" s="249">
        <v>110235</v>
      </c>
      <c r="D39" s="250" t="s">
        <v>66</v>
      </c>
      <c r="E39" s="253">
        <v>0.5</v>
      </c>
      <c r="F39" s="39">
        <v>18</v>
      </c>
      <c r="G39" s="39">
        <v>18</v>
      </c>
      <c r="H39" s="252">
        <v>18</v>
      </c>
      <c r="I39" s="252"/>
      <c r="J39" s="39"/>
      <c r="K39" s="39">
        <v>18</v>
      </c>
      <c r="L39" s="273"/>
      <c r="M39" s="273"/>
      <c r="N39" s="273"/>
      <c r="O39" s="273"/>
      <c r="P39" s="273"/>
      <c r="Q39" s="288"/>
      <c r="R39" s="288"/>
      <c r="S39" s="289" t="s">
        <v>59</v>
      </c>
      <c r="T39" s="9"/>
    </row>
    <row r="40" spans="1:20" s="43" customFormat="1" ht="11.25">
      <c r="A40" s="225"/>
      <c r="B40" s="237"/>
      <c r="C40" s="249"/>
      <c r="D40" s="250" t="s">
        <v>67</v>
      </c>
      <c r="E40" s="251">
        <f>F40/8*0.5</f>
        <v>3</v>
      </c>
      <c r="F40" s="39">
        <v>48</v>
      </c>
      <c r="G40" s="39">
        <v>48</v>
      </c>
      <c r="H40" s="252"/>
      <c r="I40" s="252"/>
      <c r="J40" s="39"/>
      <c r="K40" s="39"/>
      <c r="L40" s="273"/>
      <c r="M40" s="273"/>
      <c r="N40" s="273"/>
      <c r="O40" s="273"/>
      <c r="P40" s="273"/>
      <c r="Q40" s="288"/>
      <c r="R40" s="290"/>
      <c r="S40" s="291" t="s">
        <v>59</v>
      </c>
      <c r="T40" s="9"/>
    </row>
    <row r="41" spans="1:20" s="43" customFormat="1" ht="11.25">
      <c r="A41" s="225"/>
      <c r="B41" s="237"/>
      <c r="C41" s="249"/>
      <c r="D41" s="250" t="s">
        <v>68</v>
      </c>
      <c r="E41" s="251">
        <f>F41/8*0.5</f>
        <v>2</v>
      </c>
      <c r="F41" s="39">
        <v>32</v>
      </c>
      <c r="G41" s="39">
        <v>32</v>
      </c>
      <c r="H41" s="252"/>
      <c r="I41" s="252"/>
      <c r="J41" s="39"/>
      <c r="K41" s="39"/>
      <c r="L41" s="273"/>
      <c r="M41" s="273"/>
      <c r="N41" s="273"/>
      <c r="O41" s="273"/>
      <c r="P41" s="273"/>
      <c r="Q41" s="288"/>
      <c r="R41" s="290"/>
      <c r="S41" s="291" t="s">
        <v>59</v>
      </c>
      <c r="T41" s="9"/>
    </row>
    <row r="42" spans="1:20" s="43" customFormat="1" ht="11.25">
      <c r="A42" s="225"/>
      <c r="B42" s="237"/>
      <c r="C42" s="249"/>
      <c r="D42" s="254" t="s">
        <v>69</v>
      </c>
      <c r="E42" s="253">
        <f>F42/8*0.5</f>
        <v>3</v>
      </c>
      <c r="F42" s="255">
        <v>48</v>
      </c>
      <c r="G42" s="39">
        <v>48</v>
      </c>
      <c r="H42" s="39"/>
      <c r="I42" s="39"/>
      <c r="J42" s="39"/>
      <c r="K42" s="39"/>
      <c r="L42" s="39"/>
      <c r="M42" s="39"/>
      <c r="N42" s="39"/>
      <c r="O42" s="39"/>
      <c r="P42" s="39"/>
      <c r="Q42" s="39"/>
      <c r="R42" s="291"/>
      <c r="S42" s="291" t="s">
        <v>59</v>
      </c>
      <c r="T42" s="9"/>
    </row>
    <row r="43" spans="1:20" s="43" customFormat="1" ht="11.25">
      <c r="A43" s="225"/>
      <c r="B43" s="237"/>
      <c r="C43" s="256" t="s">
        <v>57</v>
      </c>
      <c r="D43" s="256"/>
      <c r="E43" s="257">
        <f>SUM(E37:E42)</f>
        <v>13</v>
      </c>
      <c r="F43" s="258">
        <f>SUM(F37:F42)</f>
        <v>218</v>
      </c>
      <c r="G43" s="258">
        <f>SUM(G32:G42)</f>
        <v>490</v>
      </c>
      <c r="H43" s="259">
        <f>SUM(H32:H42)</f>
        <v>18</v>
      </c>
      <c r="I43" s="259">
        <f>SUM(I32:I42)</f>
        <v>20</v>
      </c>
      <c r="J43" s="259">
        <f>SUM(J32:J42)</f>
        <v>20</v>
      </c>
      <c r="K43" s="258">
        <f>SUM(K32:K35)</f>
        <v>128</v>
      </c>
      <c r="L43" s="258"/>
      <c r="M43" s="258"/>
      <c r="N43" s="258"/>
      <c r="O43" s="258"/>
      <c r="P43" s="258"/>
      <c r="Q43" s="258"/>
      <c r="R43" s="258"/>
      <c r="S43" s="258"/>
      <c r="T43" s="292"/>
    </row>
    <row r="44" spans="1:20" s="206" customFormat="1" ht="33.75">
      <c r="A44" s="226"/>
      <c r="B44" s="223" t="s">
        <v>70</v>
      </c>
      <c r="C44" s="226" t="s">
        <v>71</v>
      </c>
      <c r="D44" s="226"/>
      <c r="E44" s="226"/>
      <c r="F44" s="226"/>
      <c r="G44" s="226"/>
      <c r="H44" s="226"/>
      <c r="I44" s="226"/>
      <c r="J44" s="226"/>
      <c r="K44" s="226"/>
      <c r="L44" s="226"/>
      <c r="M44" s="226"/>
      <c r="N44" s="226"/>
      <c r="O44" s="226"/>
      <c r="P44" s="226"/>
      <c r="Q44" s="226"/>
      <c r="R44" s="226"/>
      <c r="S44" s="281" t="s">
        <v>72</v>
      </c>
      <c r="T44" s="26" t="s">
        <v>73</v>
      </c>
    </row>
    <row r="45" spans="1:20" ht="11.25">
      <c r="A45" s="260" t="s">
        <v>74</v>
      </c>
      <c r="B45" s="235" t="s">
        <v>75</v>
      </c>
      <c r="C45" s="7">
        <v>107083</v>
      </c>
      <c r="D45" s="7" t="s">
        <v>76</v>
      </c>
      <c r="E45" s="232">
        <f>F45/8*0.5</f>
        <v>4</v>
      </c>
      <c r="F45" s="9">
        <v>64</v>
      </c>
      <c r="G45" s="9">
        <v>64</v>
      </c>
      <c r="H45" s="26"/>
      <c r="I45" s="9"/>
      <c r="J45" s="9"/>
      <c r="K45" s="9">
        <f>SUM(K44:K44)</f>
        <v>0</v>
      </c>
      <c r="L45" s="9">
        <v>64</v>
      </c>
      <c r="M45" s="9"/>
      <c r="N45" s="9"/>
      <c r="O45" s="9"/>
      <c r="P45" s="9"/>
      <c r="Q45" s="9"/>
      <c r="R45" s="9"/>
      <c r="S45" s="9" t="s">
        <v>77</v>
      </c>
      <c r="T45" s="208" t="s">
        <v>78</v>
      </c>
    </row>
    <row r="46" spans="1:20" ht="11.25">
      <c r="A46" s="261"/>
      <c r="B46" s="208"/>
      <c r="C46" s="7">
        <v>107085</v>
      </c>
      <c r="D46" s="7" t="s">
        <v>79</v>
      </c>
      <c r="E46" s="232">
        <f>F46/8*0.5</f>
        <v>3.5</v>
      </c>
      <c r="F46" s="9">
        <v>56</v>
      </c>
      <c r="G46" s="9">
        <v>56</v>
      </c>
      <c r="H46" s="26"/>
      <c r="I46" s="9"/>
      <c r="J46" s="9"/>
      <c r="K46" s="9">
        <f>SUM(K45:K45)</f>
        <v>0</v>
      </c>
      <c r="M46" s="9">
        <v>56</v>
      </c>
      <c r="N46" s="9"/>
      <c r="O46" s="9"/>
      <c r="P46" s="9"/>
      <c r="Q46" s="9"/>
      <c r="R46" s="9"/>
      <c r="S46" s="9" t="s">
        <v>77</v>
      </c>
      <c r="T46" s="208"/>
    </row>
    <row r="47" spans="1:20" ht="11.25">
      <c r="A47" s="261"/>
      <c r="B47" s="208"/>
      <c r="C47" s="233">
        <v>107162</v>
      </c>
      <c r="D47" s="233" t="s">
        <v>80</v>
      </c>
      <c r="E47" s="234">
        <v>1</v>
      </c>
      <c r="F47" s="235">
        <v>40</v>
      </c>
      <c r="G47" s="235"/>
      <c r="H47" s="262"/>
      <c r="I47" s="235"/>
      <c r="J47" s="235"/>
      <c r="K47" s="235">
        <f>SUM(K46:K46)</f>
        <v>0</v>
      </c>
      <c r="L47" s="235"/>
      <c r="M47" s="235"/>
      <c r="N47" s="235">
        <v>40</v>
      </c>
      <c r="O47" s="235"/>
      <c r="P47" s="235"/>
      <c r="Q47" s="235"/>
      <c r="R47" s="235"/>
      <c r="S47" s="9" t="s">
        <v>77</v>
      </c>
      <c r="T47" s="208"/>
    </row>
    <row r="48" spans="1:20" ht="11.25">
      <c r="A48" s="261"/>
      <c r="B48" s="208"/>
      <c r="C48" s="7">
        <v>107086</v>
      </c>
      <c r="D48" s="7" t="s">
        <v>81</v>
      </c>
      <c r="E48" s="232">
        <f aca="true" t="shared" si="3" ref="E48:E53">F48/8*0.5</f>
        <v>3</v>
      </c>
      <c r="F48" s="9">
        <v>48</v>
      </c>
      <c r="G48" s="9">
        <v>48</v>
      </c>
      <c r="H48" s="26"/>
      <c r="I48" s="9"/>
      <c r="J48" s="9"/>
      <c r="K48" s="9">
        <f>SUM(K47:K47)</f>
        <v>0</v>
      </c>
      <c r="L48" s="9"/>
      <c r="M48" s="9">
        <v>48</v>
      </c>
      <c r="N48" s="9"/>
      <c r="O48" s="9"/>
      <c r="P48" s="9"/>
      <c r="Q48" s="9"/>
      <c r="R48" s="9"/>
      <c r="S48" s="9" t="s">
        <v>77</v>
      </c>
      <c r="T48" s="208"/>
    </row>
    <row r="49" spans="1:20" ht="11.25">
      <c r="A49" s="261"/>
      <c r="B49" s="261"/>
      <c r="C49" s="7">
        <v>107030</v>
      </c>
      <c r="D49" s="7" t="s">
        <v>82</v>
      </c>
      <c r="E49" s="232">
        <f t="shared" si="3"/>
        <v>4</v>
      </c>
      <c r="F49" s="9">
        <v>64</v>
      </c>
      <c r="G49" s="9">
        <v>56</v>
      </c>
      <c r="H49" s="9">
        <v>8</v>
      </c>
      <c r="I49" s="9"/>
      <c r="J49" s="9"/>
      <c r="K49" s="9"/>
      <c r="L49" s="9"/>
      <c r="M49" s="9"/>
      <c r="N49" s="9">
        <v>64</v>
      </c>
      <c r="O49" s="9"/>
      <c r="P49" s="9"/>
      <c r="Q49" s="9"/>
      <c r="R49" s="9"/>
      <c r="S49" s="9" t="s">
        <v>77</v>
      </c>
      <c r="T49" s="293"/>
    </row>
    <row r="50" spans="1:20" ht="11.25">
      <c r="A50" s="261"/>
      <c r="B50" s="208"/>
      <c r="C50" s="7">
        <v>107031</v>
      </c>
      <c r="D50" s="7" t="s">
        <v>83</v>
      </c>
      <c r="E50" s="232">
        <f t="shared" si="3"/>
        <v>3</v>
      </c>
      <c r="F50" s="9">
        <v>48</v>
      </c>
      <c r="G50" s="9">
        <v>40</v>
      </c>
      <c r="H50" s="9">
        <v>8</v>
      </c>
      <c r="I50" s="9"/>
      <c r="J50" s="9"/>
      <c r="K50" s="9"/>
      <c r="L50" s="9"/>
      <c r="M50" s="9"/>
      <c r="N50" s="9"/>
      <c r="O50" s="9">
        <v>48</v>
      </c>
      <c r="P50" s="9"/>
      <c r="Q50" s="9"/>
      <c r="R50" s="9"/>
      <c r="S50" s="9" t="s">
        <v>77</v>
      </c>
      <c r="T50" s="208"/>
    </row>
    <row r="51" spans="1:20" ht="11.25">
      <c r="A51" s="261"/>
      <c r="B51" s="208"/>
      <c r="C51" s="7">
        <v>107053</v>
      </c>
      <c r="D51" s="7" t="s">
        <v>84</v>
      </c>
      <c r="E51" s="232">
        <f t="shared" si="3"/>
        <v>3.5</v>
      </c>
      <c r="F51" s="9">
        <v>56</v>
      </c>
      <c r="G51" s="9">
        <v>48</v>
      </c>
      <c r="H51" s="9">
        <v>8</v>
      </c>
      <c r="I51" s="9"/>
      <c r="J51" s="9"/>
      <c r="K51" s="9"/>
      <c r="L51" s="9"/>
      <c r="M51" s="9"/>
      <c r="N51" s="9"/>
      <c r="O51" s="9">
        <v>56</v>
      </c>
      <c r="P51" s="9"/>
      <c r="Q51" s="9"/>
      <c r="R51" s="9"/>
      <c r="S51" s="9" t="s">
        <v>77</v>
      </c>
      <c r="T51" s="208"/>
    </row>
    <row r="52" spans="1:20" ht="11.25">
      <c r="A52" s="261"/>
      <c r="B52" s="208"/>
      <c r="C52" s="7">
        <v>107029</v>
      </c>
      <c r="D52" s="7" t="s">
        <v>85</v>
      </c>
      <c r="E52" s="232">
        <f t="shared" si="3"/>
        <v>3</v>
      </c>
      <c r="F52" s="9">
        <v>48</v>
      </c>
      <c r="G52" s="9">
        <v>40</v>
      </c>
      <c r="H52" s="9">
        <v>8</v>
      </c>
      <c r="I52" s="9"/>
      <c r="J52" s="9"/>
      <c r="K52" s="9"/>
      <c r="L52" s="9"/>
      <c r="M52" s="9"/>
      <c r="N52" s="9"/>
      <c r="O52" s="9">
        <v>48</v>
      </c>
      <c r="P52" s="9"/>
      <c r="Q52" s="9"/>
      <c r="R52" s="9"/>
      <c r="S52" s="9" t="s">
        <v>77</v>
      </c>
      <c r="T52" s="208"/>
    </row>
    <row r="53" spans="1:20" ht="11.25">
      <c r="A53" s="261"/>
      <c r="B53" s="208"/>
      <c r="C53" s="7">
        <v>107088</v>
      </c>
      <c r="D53" s="7" t="s">
        <v>86</v>
      </c>
      <c r="E53" s="232">
        <f t="shared" si="3"/>
        <v>3</v>
      </c>
      <c r="F53" s="9">
        <v>48</v>
      </c>
      <c r="G53" s="9">
        <v>48</v>
      </c>
      <c r="H53" s="26"/>
      <c r="I53" s="9"/>
      <c r="J53" s="9"/>
      <c r="K53" s="9"/>
      <c r="L53" s="9"/>
      <c r="M53" s="9"/>
      <c r="N53" s="9">
        <v>48</v>
      </c>
      <c r="O53" s="9"/>
      <c r="P53" s="9"/>
      <c r="Q53" s="9"/>
      <c r="R53" s="9"/>
      <c r="S53" s="9" t="s">
        <v>77</v>
      </c>
      <c r="T53" s="208"/>
    </row>
    <row r="54" spans="1:20" ht="11.25">
      <c r="A54" s="261"/>
      <c r="B54" s="208"/>
      <c r="C54" s="9"/>
      <c r="D54" s="7"/>
      <c r="E54" s="8"/>
      <c r="F54" s="9"/>
      <c r="G54" s="9"/>
      <c r="H54" s="9"/>
      <c r="I54" s="9"/>
      <c r="J54" s="9"/>
      <c r="K54" s="9"/>
      <c r="L54" s="9"/>
      <c r="M54" s="9"/>
      <c r="N54" s="9"/>
      <c r="O54" s="9"/>
      <c r="P54" s="9"/>
      <c r="Q54" s="9"/>
      <c r="R54" s="9"/>
      <c r="S54" s="9"/>
      <c r="T54" s="208"/>
    </row>
    <row r="55" spans="1:20" ht="11.25">
      <c r="A55" s="261"/>
      <c r="B55" s="261"/>
      <c r="C55" s="263" t="s">
        <v>87</v>
      </c>
      <c r="D55" s="264"/>
      <c r="E55" s="18">
        <f>SUM(E45:E53)</f>
        <v>28</v>
      </c>
      <c r="F55" s="24">
        <f>SUM(F45:F53)</f>
        <v>472</v>
      </c>
      <c r="G55" s="24">
        <f>SUM(G45:G53)</f>
        <v>400</v>
      </c>
      <c r="H55" s="24">
        <f>SUM(H46:H53)</f>
        <v>32</v>
      </c>
      <c r="I55" s="9"/>
      <c r="J55" s="9"/>
      <c r="K55" s="9"/>
      <c r="L55" s="24">
        <f>SUM(L45:L53)</f>
        <v>64</v>
      </c>
      <c r="M55" s="24">
        <f>SUM(M45:M53)</f>
        <v>104</v>
      </c>
      <c r="N55" s="24">
        <f>SUM(N45:N53)</f>
        <v>152</v>
      </c>
      <c r="O55" s="24">
        <f>SUM(O45:O53)</f>
        <v>152</v>
      </c>
      <c r="P55" s="9"/>
      <c r="Q55" s="9"/>
      <c r="R55" s="9"/>
      <c r="S55" s="9"/>
      <c r="T55" s="293"/>
    </row>
    <row r="56" spans="1:20" ht="11.25">
      <c r="A56" s="261"/>
      <c r="B56" s="261"/>
      <c r="C56" s="7">
        <v>107173</v>
      </c>
      <c r="D56" s="7" t="s">
        <v>88</v>
      </c>
      <c r="E56" s="232">
        <f>F56/8*0.5</f>
        <v>2.5</v>
      </c>
      <c r="F56" s="9">
        <v>40</v>
      </c>
      <c r="G56" s="9">
        <v>34</v>
      </c>
      <c r="H56" s="9">
        <v>6</v>
      </c>
      <c r="I56" s="9"/>
      <c r="J56" s="9"/>
      <c r="K56" s="9"/>
      <c r="L56" s="9"/>
      <c r="M56" s="9"/>
      <c r="N56" s="9"/>
      <c r="O56" s="9">
        <v>40</v>
      </c>
      <c r="P56" s="9"/>
      <c r="Q56" s="9"/>
      <c r="R56" s="278"/>
      <c r="S56" s="9" t="s">
        <v>89</v>
      </c>
      <c r="T56" s="293"/>
    </row>
    <row r="57" spans="1:20" ht="11.25">
      <c r="A57" s="261"/>
      <c r="B57" s="261"/>
      <c r="C57" s="7">
        <v>107110</v>
      </c>
      <c r="D57" s="7" t="s">
        <v>90</v>
      </c>
      <c r="E57" s="232">
        <f>F57/8*0.5</f>
        <v>2.5</v>
      </c>
      <c r="F57" s="9">
        <v>40</v>
      </c>
      <c r="G57" s="9">
        <v>28</v>
      </c>
      <c r="H57" s="9"/>
      <c r="I57" s="9">
        <v>12</v>
      </c>
      <c r="J57" s="9"/>
      <c r="K57" s="274">
        <v>40</v>
      </c>
      <c r="L57" s="9"/>
      <c r="M57" s="9"/>
      <c r="N57" s="9"/>
      <c r="O57" s="9"/>
      <c r="P57" s="9"/>
      <c r="Q57" s="9"/>
      <c r="R57" s="9"/>
      <c r="S57" s="9" t="s">
        <v>89</v>
      </c>
      <c r="T57" s="293"/>
    </row>
    <row r="58" spans="1:20" ht="11.25">
      <c r="A58" s="261"/>
      <c r="B58" s="261"/>
      <c r="C58" s="9"/>
      <c r="D58" s="24" t="s">
        <v>63</v>
      </c>
      <c r="E58" s="18">
        <f>SUM(E56:E57)</f>
        <v>5</v>
      </c>
      <c r="F58" s="24">
        <f>SUM(F56:F57)</f>
        <v>80</v>
      </c>
      <c r="G58" s="24">
        <f>SUM(G56:G57)</f>
        <v>62</v>
      </c>
      <c r="H58" s="24">
        <f>SUM(H56:H57)</f>
        <v>6</v>
      </c>
      <c r="I58" s="9"/>
      <c r="J58" s="9"/>
      <c r="K58" s="9"/>
      <c r="L58" s="9"/>
      <c r="M58" s="9"/>
      <c r="N58" s="9"/>
      <c r="O58" s="9"/>
      <c r="P58" s="9"/>
      <c r="Q58" s="9"/>
      <c r="R58" s="9"/>
      <c r="S58" s="9"/>
      <c r="T58" s="293"/>
    </row>
    <row r="59" spans="1:20" ht="11.25">
      <c r="A59" s="261"/>
      <c r="B59" s="261"/>
      <c r="C59" s="12">
        <v>107039</v>
      </c>
      <c r="D59" s="12" t="s">
        <v>91</v>
      </c>
      <c r="E59" s="253">
        <v>2</v>
      </c>
      <c r="F59" s="39">
        <v>32</v>
      </c>
      <c r="G59" s="39">
        <v>28</v>
      </c>
      <c r="H59" s="39">
        <v>4</v>
      </c>
      <c r="I59" s="39"/>
      <c r="J59" s="12"/>
      <c r="K59" s="12"/>
      <c r="L59" s="12"/>
      <c r="M59" s="12"/>
      <c r="N59" s="12"/>
      <c r="O59" s="12"/>
      <c r="P59" s="39">
        <v>32</v>
      </c>
      <c r="Q59" s="12"/>
      <c r="R59" s="12"/>
      <c r="S59" s="39" t="s">
        <v>89</v>
      </c>
      <c r="T59" s="293"/>
    </row>
    <row r="60" spans="1:20" ht="11.25">
      <c r="A60" s="261"/>
      <c r="B60" s="261"/>
      <c r="C60" s="39">
        <v>107043</v>
      </c>
      <c r="D60" s="265" t="s">
        <v>92</v>
      </c>
      <c r="E60" s="253">
        <f>F60/8*0.5</f>
        <v>3</v>
      </c>
      <c r="F60" s="266">
        <v>48</v>
      </c>
      <c r="G60" s="266">
        <v>42</v>
      </c>
      <c r="H60" s="266">
        <v>6</v>
      </c>
      <c r="I60" s="266"/>
      <c r="J60" s="266"/>
      <c r="K60" s="266"/>
      <c r="L60" s="266"/>
      <c r="M60" s="266"/>
      <c r="N60" s="266"/>
      <c r="O60" s="266">
        <v>48</v>
      </c>
      <c r="P60" s="266"/>
      <c r="Q60" s="266"/>
      <c r="R60" s="266"/>
      <c r="S60" s="294" t="s">
        <v>89</v>
      </c>
      <c r="T60" s="293"/>
    </row>
    <row r="61" spans="1:20" ht="11.25">
      <c r="A61" s="261"/>
      <c r="B61" s="261"/>
      <c r="C61" s="39">
        <v>107130</v>
      </c>
      <c r="D61" s="265" t="s">
        <v>93</v>
      </c>
      <c r="E61" s="253">
        <f>F61/8*0.5</f>
        <v>1</v>
      </c>
      <c r="F61" s="266">
        <v>16</v>
      </c>
      <c r="G61" s="266">
        <v>16</v>
      </c>
      <c r="H61" s="266"/>
      <c r="I61" s="266"/>
      <c r="J61" s="266"/>
      <c r="K61" s="266"/>
      <c r="L61" s="266">
        <v>16</v>
      </c>
      <c r="M61" s="266"/>
      <c r="N61" s="266"/>
      <c r="O61" s="266"/>
      <c r="P61" s="266"/>
      <c r="Q61" s="266"/>
      <c r="R61" s="266"/>
      <c r="S61" s="294" t="s">
        <v>89</v>
      </c>
      <c r="T61" s="293"/>
    </row>
    <row r="62" spans="1:20" ht="11.25">
      <c r="A62" s="261"/>
      <c r="B62" s="261"/>
      <c r="C62" s="39">
        <v>107033</v>
      </c>
      <c r="D62" s="265" t="s">
        <v>94</v>
      </c>
      <c r="E62" s="253">
        <f>F62/8*0.5</f>
        <v>2</v>
      </c>
      <c r="F62" s="266">
        <v>32</v>
      </c>
      <c r="G62" s="266">
        <v>20</v>
      </c>
      <c r="H62" s="266"/>
      <c r="I62" s="266">
        <v>12</v>
      </c>
      <c r="J62" s="266"/>
      <c r="K62" s="266"/>
      <c r="L62" s="266">
        <v>32</v>
      </c>
      <c r="M62" s="266"/>
      <c r="N62" s="266"/>
      <c r="O62" s="266"/>
      <c r="P62" s="275"/>
      <c r="Q62" s="266"/>
      <c r="R62" s="295"/>
      <c r="S62" s="294" t="s">
        <v>89</v>
      </c>
      <c r="T62" s="293"/>
    </row>
    <row r="63" spans="1:20" ht="11.25">
      <c r="A63" s="261"/>
      <c r="B63" s="261"/>
      <c r="C63" s="39">
        <v>107016</v>
      </c>
      <c r="D63" s="265" t="s">
        <v>95</v>
      </c>
      <c r="E63" s="253">
        <f>F63/8*0.5</f>
        <v>2.5</v>
      </c>
      <c r="F63" s="266">
        <v>40</v>
      </c>
      <c r="G63" s="266">
        <v>32</v>
      </c>
      <c r="H63" s="266">
        <v>8</v>
      </c>
      <c r="I63" s="266"/>
      <c r="J63" s="266"/>
      <c r="K63" s="266"/>
      <c r="L63" s="266"/>
      <c r="M63" s="266"/>
      <c r="N63" s="266"/>
      <c r="O63" s="276"/>
      <c r="P63" s="277">
        <v>40</v>
      </c>
      <c r="Q63" s="296"/>
      <c r="R63" s="276"/>
      <c r="S63" s="39" t="s">
        <v>89</v>
      </c>
      <c r="T63" s="293"/>
    </row>
    <row r="64" spans="1:20" ht="11.25">
      <c r="A64" s="261"/>
      <c r="B64" s="229"/>
      <c r="C64" s="267" t="s">
        <v>87</v>
      </c>
      <c r="D64" s="268"/>
      <c r="E64" s="269"/>
      <c r="F64" s="258"/>
      <c r="G64" s="270">
        <f>SUM(G56:G63)</f>
        <v>262</v>
      </c>
      <c r="H64" s="270">
        <f>SUM(H56:H63)</f>
        <v>30</v>
      </c>
      <c r="I64" s="270">
        <f>SUM(I59:I63)</f>
        <v>12</v>
      </c>
      <c r="J64" s="270"/>
      <c r="K64" s="270">
        <f>SUM(K56:K63)</f>
        <v>40</v>
      </c>
      <c r="L64" s="270">
        <f>SUM(L56:L63)</f>
        <v>48</v>
      </c>
      <c r="M64" s="270"/>
      <c r="N64" s="270"/>
      <c r="O64" s="270">
        <f>SUM(O56:O63)</f>
        <v>88</v>
      </c>
      <c r="P64" s="270">
        <f>SUM(P59:P63)</f>
        <v>72</v>
      </c>
      <c r="Q64" s="270"/>
      <c r="R64" s="270"/>
      <c r="S64" s="270"/>
      <c r="T64" s="229"/>
    </row>
    <row r="65" spans="1:22" ht="11.25">
      <c r="A65" s="261"/>
      <c r="B65" s="208" t="s">
        <v>96</v>
      </c>
      <c r="C65" s="297">
        <v>107049</v>
      </c>
      <c r="D65" s="298" t="s">
        <v>97</v>
      </c>
      <c r="E65" s="299">
        <f>F65/8*0.5</f>
        <v>3</v>
      </c>
      <c r="F65" s="300">
        <v>48</v>
      </c>
      <c r="G65" s="301">
        <v>42</v>
      </c>
      <c r="H65" s="301">
        <v>6</v>
      </c>
      <c r="I65" s="324"/>
      <c r="J65" s="324"/>
      <c r="K65" s="324"/>
      <c r="L65" s="324"/>
      <c r="M65" s="324"/>
      <c r="N65" s="324"/>
      <c r="O65" s="324">
        <v>48</v>
      </c>
      <c r="P65" s="324"/>
      <c r="Q65" s="324"/>
      <c r="R65" s="301"/>
      <c r="S65" s="301" t="s">
        <v>98</v>
      </c>
      <c r="T65" s="208"/>
      <c r="V65" s="47" t="s">
        <v>99</v>
      </c>
    </row>
    <row r="66" spans="1:20" ht="11.25">
      <c r="A66" s="261"/>
      <c r="B66" s="208"/>
      <c r="C66" s="302">
        <v>107050</v>
      </c>
      <c r="D66" s="233" t="s">
        <v>100</v>
      </c>
      <c r="E66" s="234">
        <f>F66/8*0.5</f>
        <v>3</v>
      </c>
      <c r="F66" s="235">
        <v>48</v>
      </c>
      <c r="G66" s="235">
        <v>42</v>
      </c>
      <c r="H66" s="235">
        <v>6</v>
      </c>
      <c r="I66" s="235"/>
      <c r="J66" s="235"/>
      <c r="K66" s="235"/>
      <c r="L66" s="235"/>
      <c r="M66" s="235"/>
      <c r="N66" s="235"/>
      <c r="O66" s="235"/>
      <c r="P66" s="235">
        <v>48</v>
      </c>
      <c r="Q66" s="235"/>
      <c r="R66" s="260"/>
      <c r="S66" s="235" t="s">
        <v>98</v>
      </c>
      <c r="T66" s="208"/>
    </row>
    <row r="67" spans="1:20" ht="11.25">
      <c r="A67" s="261"/>
      <c r="B67" s="208"/>
      <c r="C67" s="7">
        <v>107180</v>
      </c>
      <c r="D67" s="7" t="s">
        <v>101</v>
      </c>
      <c r="E67" s="232">
        <f>F67/8*0.5</f>
        <v>2.5</v>
      </c>
      <c r="F67" s="9">
        <v>40</v>
      </c>
      <c r="G67" s="9">
        <v>36</v>
      </c>
      <c r="H67" s="9">
        <v>4</v>
      </c>
      <c r="I67" s="9"/>
      <c r="J67" s="9"/>
      <c r="K67" s="9"/>
      <c r="L67" s="9"/>
      <c r="M67" s="9"/>
      <c r="N67" s="9"/>
      <c r="O67" s="223"/>
      <c r="P67" s="9">
        <v>40</v>
      </c>
      <c r="Q67" s="9"/>
      <c r="R67" s="9"/>
      <c r="S67" s="9" t="s">
        <v>98</v>
      </c>
      <c r="T67" s="208"/>
    </row>
    <row r="68" spans="1:20" ht="11.25">
      <c r="A68" s="261"/>
      <c r="B68" s="208"/>
      <c r="C68" s="9"/>
      <c r="D68" s="7"/>
      <c r="E68" s="8"/>
      <c r="F68" s="9"/>
      <c r="G68" s="9"/>
      <c r="H68" s="24"/>
      <c r="I68" s="9"/>
      <c r="J68" s="9"/>
      <c r="K68" s="9"/>
      <c r="L68" s="9"/>
      <c r="M68" s="9"/>
      <c r="N68" s="9"/>
      <c r="O68" s="9"/>
      <c r="P68" s="9"/>
      <c r="Q68" s="9"/>
      <c r="R68" s="9"/>
      <c r="S68" s="9"/>
      <c r="T68" s="208" t="s">
        <v>102</v>
      </c>
    </row>
    <row r="69" spans="1:20" ht="11.25">
      <c r="A69" s="261"/>
      <c r="B69" s="261"/>
      <c r="C69" s="247" t="s">
        <v>103</v>
      </c>
      <c r="D69" s="24"/>
      <c r="E69" s="18">
        <f>SUM(E65:E67)</f>
        <v>8.5</v>
      </c>
      <c r="F69" s="24">
        <f>SUM(F65:F67)</f>
        <v>136</v>
      </c>
      <c r="G69" s="24">
        <f>SUM(G65:G67)</f>
        <v>120</v>
      </c>
      <c r="H69" s="24">
        <f>SUM(H65:H67)</f>
        <v>16</v>
      </c>
      <c r="I69" s="9"/>
      <c r="J69" s="9"/>
      <c r="K69" s="9"/>
      <c r="L69" s="9"/>
      <c r="M69" s="9"/>
      <c r="N69" s="9"/>
      <c r="O69" s="24">
        <f>SUM(O65:O67)</f>
        <v>48</v>
      </c>
      <c r="P69" s="24">
        <f>SUM(P65:P67)</f>
        <v>88</v>
      </c>
      <c r="Q69" s="9"/>
      <c r="R69" s="9"/>
      <c r="S69" s="9"/>
      <c r="T69" s="325"/>
    </row>
    <row r="70" spans="1:20" ht="11.25">
      <c r="A70" s="261"/>
      <c r="B70" s="261"/>
      <c r="C70" s="7">
        <v>107179</v>
      </c>
      <c r="D70" s="303" t="s">
        <v>104</v>
      </c>
      <c r="E70" s="232">
        <v>2.5</v>
      </c>
      <c r="F70" s="9">
        <v>40</v>
      </c>
      <c r="G70" s="9">
        <v>32</v>
      </c>
      <c r="H70" s="9">
        <v>8</v>
      </c>
      <c r="I70" s="9"/>
      <c r="J70" s="9"/>
      <c r="K70" s="9"/>
      <c r="L70" s="9"/>
      <c r="M70" s="9"/>
      <c r="N70" s="9"/>
      <c r="O70" s="9"/>
      <c r="P70" s="9"/>
      <c r="Q70" s="9">
        <v>40</v>
      </c>
      <c r="R70" s="9"/>
      <c r="S70" s="9" t="s">
        <v>105</v>
      </c>
      <c r="T70" s="325"/>
    </row>
    <row r="71" spans="1:20" ht="11.25">
      <c r="A71" s="261"/>
      <c r="B71" s="261"/>
      <c r="C71" s="7">
        <v>107041</v>
      </c>
      <c r="D71" s="303" t="s">
        <v>106</v>
      </c>
      <c r="E71" s="234">
        <f>F71/8*0.5</f>
        <v>2.5</v>
      </c>
      <c r="F71" s="9">
        <v>40</v>
      </c>
      <c r="G71" s="9">
        <v>32</v>
      </c>
      <c r="H71" s="9">
        <v>8</v>
      </c>
      <c r="I71" s="9"/>
      <c r="J71" s="9"/>
      <c r="K71" s="9"/>
      <c r="L71" s="9"/>
      <c r="M71" s="9"/>
      <c r="N71" s="9"/>
      <c r="O71" s="223"/>
      <c r="P71" s="9"/>
      <c r="Q71" s="9">
        <v>40</v>
      </c>
      <c r="R71" s="278"/>
      <c r="S71" s="9" t="s">
        <v>105</v>
      </c>
      <c r="T71" s="325"/>
    </row>
    <row r="72" spans="1:20" ht="11.25">
      <c r="A72" s="261"/>
      <c r="B72" s="261"/>
      <c r="C72" s="7">
        <v>107113</v>
      </c>
      <c r="D72" s="303" t="s">
        <v>107</v>
      </c>
      <c r="E72" s="232">
        <f aca="true" t="shared" si="4" ref="E72:E77">F72/8*0.5</f>
        <v>2.5</v>
      </c>
      <c r="F72" s="9">
        <v>40</v>
      </c>
      <c r="G72" s="9">
        <v>40</v>
      </c>
      <c r="H72" s="9"/>
      <c r="I72" s="9"/>
      <c r="J72" s="9"/>
      <c r="K72" s="9"/>
      <c r="L72" s="9"/>
      <c r="M72" s="9"/>
      <c r="N72" s="9"/>
      <c r="O72" s="9"/>
      <c r="P72" s="9">
        <v>40</v>
      </c>
      <c r="Q72" s="9"/>
      <c r="R72" s="278"/>
      <c r="S72" s="9" t="s">
        <v>105</v>
      </c>
      <c r="T72" s="325"/>
    </row>
    <row r="73" spans="1:20" ht="11.25">
      <c r="A73" s="261"/>
      <c r="B73" s="261"/>
      <c r="C73" s="7">
        <v>107201</v>
      </c>
      <c r="D73" s="304" t="s">
        <v>108</v>
      </c>
      <c r="E73" s="305">
        <f t="shared" si="4"/>
        <v>2.5</v>
      </c>
      <c r="F73" s="208">
        <v>40</v>
      </c>
      <c r="G73" s="208">
        <v>36</v>
      </c>
      <c r="H73" s="208">
        <v>4</v>
      </c>
      <c r="I73" s="208"/>
      <c r="J73" s="208"/>
      <c r="K73" s="208"/>
      <c r="L73" s="208"/>
      <c r="M73" s="208"/>
      <c r="N73" s="208">
        <v>40</v>
      </c>
      <c r="O73" s="208"/>
      <c r="P73" s="208"/>
      <c r="Q73" s="208"/>
      <c r="R73" s="208"/>
      <c r="S73" s="9" t="s">
        <v>105</v>
      </c>
      <c r="T73" s="325"/>
    </row>
    <row r="74" spans="1:20" ht="11.25">
      <c r="A74" s="261"/>
      <c r="B74" s="261"/>
      <c r="C74" s="7">
        <v>107182</v>
      </c>
      <c r="D74" s="303" t="s">
        <v>109</v>
      </c>
      <c r="E74" s="234">
        <f t="shared" si="4"/>
        <v>2</v>
      </c>
      <c r="F74" s="9">
        <v>32</v>
      </c>
      <c r="G74" s="9">
        <v>32</v>
      </c>
      <c r="H74" s="9"/>
      <c r="I74" s="9"/>
      <c r="J74" s="9"/>
      <c r="K74" s="9"/>
      <c r="L74" s="9"/>
      <c r="M74" s="9"/>
      <c r="N74" s="9"/>
      <c r="O74" s="9"/>
      <c r="P74" s="9">
        <v>32</v>
      </c>
      <c r="Q74" s="9"/>
      <c r="R74" s="278"/>
      <c r="S74" s="9" t="s">
        <v>105</v>
      </c>
      <c r="T74" s="325"/>
    </row>
    <row r="75" spans="1:25" ht="11.25">
      <c r="A75" s="261"/>
      <c r="B75" s="261"/>
      <c r="C75" s="7">
        <v>107181</v>
      </c>
      <c r="D75" s="7" t="s">
        <v>110</v>
      </c>
      <c r="E75" s="232">
        <f t="shared" si="4"/>
        <v>3</v>
      </c>
      <c r="F75" s="9">
        <v>48</v>
      </c>
      <c r="G75" s="9">
        <v>40</v>
      </c>
      <c r="H75" s="9">
        <v>8</v>
      </c>
      <c r="I75" s="9"/>
      <c r="J75" s="9"/>
      <c r="K75" s="9"/>
      <c r="L75" s="9"/>
      <c r="M75" s="9"/>
      <c r="N75" s="9"/>
      <c r="O75" s="223"/>
      <c r="P75" s="9">
        <v>48</v>
      </c>
      <c r="Q75" s="9"/>
      <c r="R75" s="9"/>
      <c r="S75" s="9" t="s">
        <v>105</v>
      </c>
      <c r="T75" s="325"/>
      <c r="W75" s="326"/>
      <c r="Y75" s="47" t="s">
        <v>24</v>
      </c>
    </row>
    <row r="76" spans="1:20" ht="11.25">
      <c r="A76" s="261"/>
      <c r="B76" s="261"/>
      <c r="C76" s="7">
        <v>107051</v>
      </c>
      <c r="D76" s="303" t="s">
        <v>111</v>
      </c>
      <c r="E76" s="234">
        <f t="shared" si="4"/>
        <v>2</v>
      </c>
      <c r="F76" s="235">
        <v>32</v>
      </c>
      <c r="G76" s="235">
        <v>32</v>
      </c>
      <c r="H76" s="235"/>
      <c r="I76" s="233"/>
      <c r="J76" s="233"/>
      <c r="K76" s="233"/>
      <c r="L76" s="233"/>
      <c r="M76" s="233"/>
      <c r="N76" s="233"/>
      <c r="O76" s="233"/>
      <c r="P76" s="233"/>
      <c r="Q76" s="233">
        <v>32</v>
      </c>
      <c r="R76" s="233"/>
      <c r="S76" s="235" t="s">
        <v>105</v>
      </c>
      <c r="T76" s="325"/>
    </row>
    <row r="77" spans="1:20" ht="11.25">
      <c r="A77" s="261"/>
      <c r="B77" s="261"/>
      <c r="C77" s="233">
        <v>107288</v>
      </c>
      <c r="D77" s="306" t="s">
        <v>112</v>
      </c>
      <c r="E77" s="234">
        <f t="shared" si="4"/>
        <v>1</v>
      </c>
      <c r="F77" s="307">
        <v>16</v>
      </c>
      <c r="G77" s="235">
        <v>16</v>
      </c>
      <c r="H77" s="235"/>
      <c r="I77" s="235"/>
      <c r="J77" s="233"/>
      <c r="K77" s="233"/>
      <c r="L77" s="233"/>
      <c r="M77" s="233"/>
      <c r="N77" s="233"/>
      <c r="O77" s="233"/>
      <c r="P77" s="233"/>
      <c r="Q77" s="233">
        <v>16</v>
      </c>
      <c r="R77" s="233"/>
      <c r="S77" s="235" t="s">
        <v>105</v>
      </c>
      <c r="T77" s="327"/>
    </row>
    <row r="78" spans="1:20" ht="11.25">
      <c r="A78" s="261"/>
      <c r="B78" s="261"/>
      <c r="C78" s="233"/>
      <c r="D78" s="308" t="s">
        <v>63</v>
      </c>
      <c r="E78" s="248">
        <f>SUM(E70:E77)</f>
        <v>18</v>
      </c>
      <c r="F78" s="309">
        <f>SUM(F70:F77)</f>
        <v>288</v>
      </c>
      <c r="G78" s="247">
        <f>SUM(G70:G77)</f>
        <v>260</v>
      </c>
      <c r="H78" s="247">
        <f>SUM(H70:H77)</f>
        <v>28</v>
      </c>
      <c r="I78" s="235"/>
      <c r="J78" s="233"/>
      <c r="K78" s="233"/>
      <c r="L78" s="233"/>
      <c r="M78" s="233"/>
      <c r="N78" s="233"/>
      <c r="O78" s="233"/>
      <c r="P78" s="233"/>
      <c r="Q78" s="233"/>
      <c r="R78" s="233"/>
      <c r="S78" s="235"/>
      <c r="T78" s="327"/>
    </row>
    <row r="79" spans="1:20" ht="11.25">
      <c r="A79" s="261"/>
      <c r="B79" s="261"/>
      <c r="C79" s="39">
        <v>107177</v>
      </c>
      <c r="D79" s="310" t="s">
        <v>113</v>
      </c>
      <c r="E79" s="251">
        <f>F79/8*0.5</f>
        <v>2.5</v>
      </c>
      <c r="F79" s="266">
        <v>40</v>
      </c>
      <c r="G79" s="266">
        <v>40</v>
      </c>
      <c r="H79" s="266"/>
      <c r="I79" s="266"/>
      <c r="J79" s="266"/>
      <c r="K79" s="266"/>
      <c r="L79" s="266"/>
      <c r="M79" s="266"/>
      <c r="N79" s="266"/>
      <c r="O79" s="266"/>
      <c r="P79" s="266">
        <v>40</v>
      </c>
      <c r="Q79" s="266"/>
      <c r="R79" s="266"/>
      <c r="S79" s="294" t="s">
        <v>105</v>
      </c>
      <c r="T79" s="327"/>
    </row>
    <row r="80" spans="1:20" ht="11.25">
      <c r="A80" s="261"/>
      <c r="B80" s="261"/>
      <c r="C80" s="39">
        <v>107176</v>
      </c>
      <c r="D80" s="310" t="s">
        <v>114</v>
      </c>
      <c r="E80" s="251">
        <f>F80/8*0.5</f>
        <v>2</v>
      </c>
      <c r="F80" s="266">
        <v>32</v>
      </c>
      <c r="G80" s="266">
        <v>32</v>
      </c>
      <c r="H80" s="266"/>
      <c r="I80" s="266"/>
      <c r="J80" s="266"/>
      <c r="K80" s="266"/>
      <c r="L80" s="266"/>
      <c r="M80" s="266"/>
      <c r="N80" s="266"/>
      <c r="O80" s="266"/>
      <c r="P80" s="266"/>
      <c r="Q80" s="266">
        <v>32</v>
      </c>
      <c r="R80" s="266"/>
      <c r="S80" s="294" t="s">
        <v>105</v>
      </c>
      <c r="T80" s="327"/>
    </row>
    <row r="81" spans="1:20" ht="11.25">
      <c r="A81" s="261"/>
      <c r="B81" s="261"/>
      <c r="C81" s="39">
        <v>107025</v>
      </c>
      <c r="D81" s="310" t="s">
        <v>115</v>
      </c>
      <c r="E81" s="251">
        <f>F81/8*0.5</f>
        <v>2</v>
      </c>
      <c r="F81" s="266">
        <v>32</v>
      </c>
      <c r="G81" s="266">
        <v>32</v>
      </c>
      <c r="H81" s="266"/>
      <c r="I81" s="266"/>
      <c r="J81" s="266"/>
      <c r="K81" s="266"/>
      <c r="L81" s="266"/>
      <c r="M81" s="266"/>
      <c r="N81" s="266"/>
      <c r="O81" s="266"/>
      <c r="P81" s="266"/>
      <c r="Q81" s="266">
        <v>32</v>
      </c>
      <c r="R81" s="328"/>
      <c r="S81" s="39" t="s">
        <v>105</v>
      </c>
      <c r="T81" s="327"/>
    </row>
    <row r="82" spans="1:20" ht="11.25">
      <c r="A82" s="261"/>
      <c r="B82" s="261"/>
      <c r="C82" s="39">
        <v>107037</v>
      </c>
      <c r="D82" s="311" t="s">
        <v>116</v>
      </c>
      <c r="E82" s="312">
        <v>3</v>
      </c>
      <c r="F82" s="313">
        <v>48</v>
      </c>
      <c r="G82" s="313">
        <v>48</v>
      </c>
      <c r="H82" s="313"/>
      <c r="I82" s="313"/>
      <c r="J82" s="313"/>
      <c r="K82" s="313"/>
      <c r="L82" s="313"/>
      <c r="M82" s="313"/>
      <c r="N82" s="313"/>
      <c r="O82" s="313"/>
      <c r="P82" s="313">
        <v>48</v>
      </c>
      <c r="Q82" s="313"/>
      <c r="R82" s="313"/>
      <c r="S82" s="329" t="s">
        <v>105</v>
      </c>
      <c r="T82" s="327"/>
    </row>
    <row r="83" spans="1:20" ht="11.25">
      <c r="A83" s="261"/>
      <c r="B83" s="261"/>
      <c r="C83" s="39"/>
      <c r="D83" s="265" t="s">
        <v>117</v>
      </c>
      <c r="E83" s="253">
        <v>2</v>
      </c>
      <c r="F83" s="266">
        <v>32</v>
      </c>
      <c r="G83" s="266">
        <v>20</v>
      </c>
      <c r="H83" s="266"/>
      <c r="I83" s="266">
        <v>12</v>
      </c>
      <c r="J83" s="266"/>
      <c r="K83" s="266"/>
      <c r="L83" s="266"/>
      <c r="M83" s="266"/>
      <c r="N83" s="266"/>
      <c r="O83" s="266"/>
      <c r="P83" s="266">
        <v>32</v>
      </c>
      <c r="Q83" s="266"/>
      <c r="R83" s="276"/>
      <c r="S83" s="39" t="s">
        <v>105</v>
      </c>
      <c r="T83" s="327"/>
    </row>
    <row r="84" spans="1:20" ht="11.25">
      <c r="A84" s="261"/>
      <c r="B84" s="229"/>
      <c r="C84" s="314" t="s">
        <v>87</v>
      </c>
      <c r="D84" s="315"/>
      <c r="E84" s="269">
        <f>SUM(E79:E83)</f>
        <v>11.5</v>
      </c>
      <c r="F84" s="258">
        <f>SUM(F79:F83)</f>
        <v>184</v>
      </c>
      <c r="G84" s="258">
        <f>SUM(G79:G83)</f>
        <v>172</v>
      </c>
      <c r="H84" s="270">
        <f>SUM(H79:H83)</f>
        <v>0</v>
      </c>
      <c r="I84" s="258">
        <f>SUM(I79:I83)</f>
        <v>12</v>
      </c>
      <c r="J84" s="270"/>
      <c r="K84" s="270"/>
      <c r="L84" s="270"/>
      <c r="M84" s="270"/>
      <c r="N84" s="270">
        <f>SUM(N70:N83)</f>
        <v>40</v>
      </c>
      <c r="O84" s="270">
        <f>SUM(O70:O77)</f>
        <v>0</v>
      </c>
      <c r="P84" s="270">
        <f>SUM(P70:P83)</f>
        <v>240</v>
      </c>
      <c r="Q84" s="270">
        <f>SUM(Q70:Q83)</f>
        <v>192</v>
      </c>
      <c r="R84" s="270"/>
      <c r="S84" s="270"/>
      <c r="T84" s="330"/>
    </row>
    <row r="85" spans="1:20" ht="22.5">
      <c r="A85" s="316" t="s">
        <v>118</v>
      </c>
      <c r="B85" s="317"/>
      <c r="C85" s="278" t="s">
        <v>119</v>
      </c>
      <c r="D85" s="318"/>
      <c r="E85" s="318"/>
      <c r="F85" s="318"/>
      <c r="G85" s="318"/>
      <c r="H85" s="318"/>
      <c r="I85" s="318"/>
      <c r="J85" s="318"/>
      <c r="K85" s="318"/>
      <c r="L85" s="318"/>
      <c r="M85" s="318"/>
      <c r="N85" s="318"/>
      <c r="O85" s="318"/>
      <c r="P85" s="318"/>
      <c r="Q85" s="318"/>
      <c r="R85" s="331"/>
      <c r="S85" s="332" t="s">
        <v>120</v>
      </c>
      <c r="T85" s="9" t="s">
        <v>121</v>
      </c>
    </row>
    <row r="86" spans="1:22" s="46" customFormat="1" ht="12">
      <c r="A86" s="319" t="s">
        <v>122</v>
      </c>
      <c r="B86" s="319"/>
      <c r="C86" s="319"/>
      <c r="D86" s="319"/>
      <c r="E86" s="319"/>
      <c r="F86" s="319"/>
      <c r="G86" s="319"/>
      <c r="H86" s="319"/>
      <c r="I86" s="319"/>
      <c r="J86" s="319"/>
      <c r="K86" s="319"/>
      <c r="L86" s="319"/>
      <c r="M86" s="319"/>
      <c r="N86" s="319"/>
      <c r="O86" s="319"/>
      <c r="P86" s="319"/>
      <c r="Q86" s="319"/>
      <c r="R86" s="319"/>
      <c r="S86" s="319"/>
      <c r="T86" s="333"/>
      <c r="V86" s="334"/>
    </row>
    <row r="87" spans="1:20" s="46" customFormat="1" ht="11.25">
      <c r="A87" s="320">
        <v>1</v>
      </c>
      <c r="C87" s="320"/>
      <c r="E87" s="321"/>
      <c r="F87" s="322"/>
      <c r="G87" s="320"/>
      <c r="H87" s="320"/>
      <c r="I87" s="320"/>
      <c r="J87" s="320"/>
      <c r="K87" s="320"/>
      <c r="L87" s="320"/>
      <c r="M87" s="320"/>
      <c r="N87" s="320"/>
      <c r="O87" s="320"/>
      <c r="P87" s="320"/>
      <c r="Q87" s="320"/>
      <c r="R87" s="320"/>
      <c r="S87" s="335"/>
      <c r="T87" s="320"/>
    </row>
    <row r="88" spans="1:22" s="46" customFormat="1" ht="12">
      <c r="A88" s="320">
        <v>2</v>
      </c>
      <c r="C88" s="320"/>
      <c r="E88" s="321"/>
      <c r="F88" s="321"/>
      <c r="G88" s="320"/>
      <c r="H88" s="320"/>
      <c r="I88" s="320"/>
      <c r="J88" s="320"/>
      <c r="K88" s="320"/>
      <c r="L88" s="320"/>
      <c r="M88" s="320"/>
      <c r="N88" s="320"/>
      <c r="O88" s="320"/>
      <c r="P88" s="320"/>
      <c r="Q88" s="320"/>
      <c r="R88" s="320"/>
      <c r="S88" s="335"/>
      <c r="T88" s="320"/>
      <c r="V88" s="334"/>
    </row>
    <row r="89" spans="1:19" ht="11.25">
      <c r="A89" s="43">
        <v>3</v>
      </c>
      <c r="S89" s="32"/>
    </row>
    <row r="90" spans="6:19" ht="11.25">
      <c r="F90" s="323"/>
      <c r="S90" s="32"/>
    </row>
    <row r="91" ht="11.25">
      <c r="S91" s="32"/>
    </row>
    <row r="92" ht="11.25">
      <c r="S92" s="32"/>
    </row>
    <row r="93" ht="11.25">
      <c r="S93" s="32"/>
    </row>
    <row r="94" ht="11.25">
      <c r="S94" s="32"/>
    </row>
    <row r="95" ht="11.25">
      <c r="S95" s="32"/>
    </row>
    <row r="96" ht="11.25">
      <c r="S96" s="32"/>
    </row>
    <row r="97" ht="11.25">
      <c r="S97" s="32"/>
    </row>
    <row r="98" ht="11.25">
      <c r="S98" s="32"/>
    </row>
    <row r="99" ht="11.25">
      <c r="S99" s="32"/>
    </row>
    <row r="100" ht="11.25">
      <c r="S100" s="32"/>
    </row>
    <row r="101" ht="11.25">
      <c r="S101" s="32"/>
    </row>
    <row r="102" ht="11.25">
      <c r="S102" s="32"/>
    </row>
    <row r="103" ht="11.25">
      <c r="S103" s="32"/>
    </row>
    <row r="104" ht="11.25">
      <c r="S104" s="32"/>
    </row>
    <row r="105" ht="11.25">
      <c r="S105" s="32"/>
    </row>
    <row r="106" ht="11.25">
      <c r="S106" s="32"/>
    </row>
    <row r="107" ht="11.25">
      <c r="S107" s="32"/>
    </row>
    <row r="108" ht="11.25">
      <c r="S108" s="32"/>
    </row>
    <row r="109" ht="11.25">
      <c r="S109" s="32"/>
    </row>
    <row r="110" ht="11.25">
      <c r="S110" s="32"/>
    </row>
    <row r="111" ht="11.25">
      <c r="S111" s="32"/>
    </row>
    <row r="112" ht="11.25">
      <c r="S112" s="32"/>
    </row>
    <row r="113" ht="11.25">
      <c r="S113" s="32"/>
    </row>
    <row r="114" ht="11.25">
      <c r="S114" s="32"/>
    </row>
    <row r="115" ht="11.25">
      <c r="S115" s="32"/>
    </row>
    <row r="116" ht="11.25">
      <c r="S116" s="32"/>
    </row>
    <row r="117" ht="11.25">
      <c r="S117" s="32"/>
    </row>
    <row r="118" ht="11.25">
      <c r="S118" s="32"/>
    </row>
    <row r="119" ht="11.25">
      <c r="S119" s="32"/>
    </row>
    <row r="120" ht="11.25">
      <c r="S120" s="32"/>
    </row>
    <row r="121" ht="11.25">
      <c r="S121" s="32"/>
    </row>
    <row r="122" ht="11.25">
      <c r="S122" s="32"/>
    </row>
    <row r="123" ht="11.25">
      <c r="S123" s="32"/>
    </row>
    <row r="124" ht="11.25">
      <c r="S124" s="32"/>
    </row>
    <row r="125" ht="11.25">
      <c r="S125" s="32"/>
    </row>
    <row r="126" ht="11.25">
      <c r="S126" s="32"/>
    </row>
    <row r="127" ht="11.25">
      <c r="S127" s="32"/>
    </row>
    <row r="128" ht="11.25">
      <c r="S128" s="32"/>
    </row>
    <row r="129" ht="11.25">
      <c r="S129" s="32"/>
    </row>
    <row r="130" ht="11.25">
      <c r="S130" s="32"/>
    </row>
    <row r="131" ht="11.25">
      <c r="S131" s="32"/>
    </row>
    <row r="132" ht="11.25">
      <c r="S132" s="32"/>
    </row>
    <row r="133" ht="11.25">
      <c r="S133" s="32"/>
    </row>
    <row r="134" ht="11.25">
      <c r="S134" s="32"/>
    </row>
    <row r="135" ht="11.25">
      <c r="S135" s="32"/>
    </row>
    <row r="136" ht="11.25">
      <c r="S136" s="32"/>
    </row>
    <row r="137" ht="11.25">
      <c r="S137" s="32"/>
    </row>
    <row r="138" ht="11.25">
      <c r="S138" s="32"/>
    </row>
    <row r="139" ht="11.25">
      <c r="S139" s="32"/>
    </row>
    <row r="140" ht="11.25">
      <c r="S140" s="32"/>
    </row>
    <row r="141" ht="11.25">
      <c r="S141" s="32"/>
    </row>
    <row r="142" ht="11.25">
      <c r="S142" s="32"/>
    </row>
    <row r="143" ht="11.25">
      <c r="S143" s="32"/>
    </row>
    <row r="144" ht="11.25">
      <c r="S144" s="32"/>
    </row>
    <row r="145" ht="11.25">
      <c r="S145" s="32"/>
    </row>
    <row r="146" ht="11.25">
      <c r="S146" s="32"/>
    </row>
    <row r="147" ht="11.25">
      <c r="S147" s="32"/>
    </row>
    <row r="148" ht="11.25">
      <c r="S148" s="32"/>
    </row>
    <row r="149" ht="11.25">
      <c r="S149" s="32"/>
    </row>
    <row r="150" ht="11.25">
      <c r="S150" s="32"/>
    </row>
    <row r="151" ht="11.25">
      <c r="S151" s="32"/>
    </row>
    <row r="152" ht="11.25">
      <c r="S152" s="32"/>
    </row>
    <row r="153" ht="11.25">
      <c r="S153" s="32"/>
    </row>
    <row r="154" ht="11.25">
      <c r="S154" s="32"/>
    </row>
    <row r="155" ht="11.25">
      <c r="S155" s="32"/>
    </row>
    <row r="156" ht="11.25">
      <c r="S156" s="32"/>
    </row>
    <row r="157" ht="11.25">
      <c r="S157" s="32"/>
    </row>
    <row r="158" ht="11.25">
      <c r="S158" s="32"/>
    </row>
    <row r="159" ht="11.25">
      <c r="S159" s="32"/>
    </row>
    <row r="160" ht="11.25">
      <c r="S160" s="32"/>
    </row>
    <row r="161" ht="11.25">
      <c r="S161" s="32"/>
    </row>
    <row r="162" ht="11.25">
      <c r="S162" s="32"/>
    </row>
    <row r="163" ht="11.25">
      <c r="S163" s="32"/>
    </row>
    <row r="164" ht="11.25">
      <c r="S164" s="32"/>
    </row>
    <row r="165" ht="11.25">
      <c r="S165" s="32"/>
    </row>
    <row r="166" ht="11.25">
      <c r="S166" s="32"/>
    </row>
    <row r="167" ht="11.25">
      <c r="S167" s="32"/>
    </row>
    <row r="168" ht="11.25">
      <c r="S168" s="32"/>
    </row>
    <row r="169" ht="11.25">
      <c r="S169" s="32"/>
    </row>
    <row r="170" ht="11.25">
      <c r="S170" s="32"/>
    </row>
    <row r="171" ht="11.25">
      <c r="S171" s="32"/>
    </row>
    <row r="172" ht="11.25">
      <c r="S172" s="32"/>
    </row>
    <row r="173" ht="11.25">
      <c r="S173" s="32"/>
    </row>
    <row r="174" ht="11.25">
      <c r="S174" s="32"/>
    </row>
    <row r="175" ht="11.25">
      <c r="S175" s="32"/>
    </row>
    <row r="176" ht="11.25">
      <c r="S176" s="32"/>
    </row>
    <row r="177" ht="11.25">
      <c r="S177" s="32"/>
    </row>
    <row r="178" ht="11.25">
      <c r="S178" s="32"/>
    </row>
    <row r="179" ht="11.25">
      <c r="S179" s="32"/>
    </row>
    <row r="180" ht="11.25">
      <c r="S180" s="32"/>
    </row>
    <row r="181" ht="11.25">
      <c r="S181" s="32"/>
    </row>
  </sheetData>
  <sheetProtection/>
  <mergeCells count="38">
    <mergeCell ref="A1:D1"/>
    <mergeCell ref="F1:S1"/>
    <mergeCell ref="A2:T2"/>
    <mergeCell ref="H3:J3"/>
    <mergeCell ref="K3:R3"/>
    <mergeCell ref="K4:L4"/>
    <mergeCell ref="M4:N4"/>
    <mergeCell ref="O4:P4"/>
    <mergeCell ref="Q4:R4"/>
    <mergeCell ref="C31:D31"/>
    <mergeCell ref="C43:D43"/>
    <mergeCell ref="C44:R44"/>
    <mergeCell ref="C55:D55"/>
    <mergeCell ref="C64:D64"/>
    <mergeCell ref="C69:D69"/>
    <mergeCell ref="C84:D84"/>
    <mergeCell ref="A85:B85"/>
    <mergeCell ref="C85:R85"/>
    <mergeCell ref="A86:T86"/>
    <mergeCell ref="A6:A44"/>
    <mergeCell ref="A45:A84"/>
    <mergeCell ref="B6:B43"/>
    <mergeCell ref="B45:B64"/>
    <mergeCell ref="B65:B84"/>
    <mergeCell ref="C3:C5"/>
    <mergeCell ref="D3:D5"/>
    <mergeCell ref="E3:E5"/>
    <mergeCell ref="F3:F5"/>
    <mergeCell ref="G3:G5"/>
    <mergeCell ref="H4:H5"/>
    <mergeCell ref="I4:I5"/>
    <mergeCell ref="J4:J5"/>
    <mergeCell ref="S3:S5"/>
    <mergeCell ref="T3:T5"/>
    <mergeCell ref="T6:T42"/>
    <mergeCell ref="T45:T64"/>
    <mergeCell ref="T68:T84"/>
    <mergeCell ref="A3:B5"/>
  </mergeCells>
  <printOptions/>
  <pageMargins left="0.11999999999999998" right="0" top="0.75" bottom="0.55" header="0.59" footer="0.28"/>
  <pageSetup horizontalDpi="600" verticalDpi="600" orientation="portrait" paperSize="9"/>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P20"/>
  <sheetViews>
    <sheetView workbookViewId="0" topLeftCell="C1">
      <selection activeCell="E7" sqref="E7"/>
    </sheetView>
  </sheetViews>
  <sheetFormatPr defaultColWidth="9.00390625" defaultRowHeight="14.25"/>
  <cols>
    <col min="1" max="1" width="3.75390625" style="124" customWidth="1"/>
    <col min="2" max="2" width="8.25390625" style="124" customWidth="1"/>
    <col min="3" max="3" width="19.375" style="124" customWidth="1"/>
    <col min="4" max="4" width="6.625" style="124" customWidth="1"/>
    <col min="5" max="5" width="4.875" style="124" customWidth="1"/>
    <col min="6" max="6" width="4.125" style="124" customWidth="1"/>
    <col min="7" max="7" width="3.375" style="124" customWidth="1"/>
    <col min="8" max="9" width="3.625" style="124" customWidth="1"/>
    <col min="10" max="10" width="3.125" style="124" customWidth="1"/>
    <col min="11" max="11" width="3.25390625" style="124" customWidth="1"/>
    <col min="12" max="13" width="3.50390625" style="124" customWidth="1"/>
    <col min="14" max="14" width="4.50390625" style="124" customWidth="1"/>
    <col min="15" max="15" width="5.25390625" style="124" customWidth="1"/>
    <col min="16" max="16" width="9.375" style="124" customWidth="1"/>
    <col min="17" max="16384" width="9.00390625" style="124" customWidth="1"/>
  </cols>
  <sheetData>
    <row r="1" spans="1:16" ht="35.25" customHeight="1">
      <c r="A1" s="125" t="s">
        <v>123</v>
      </c>
      <c r="B1" s="125"/>
      <c r="C1" s="125"/>
      <c r="D1" s="125"/>
      <c r="E1" s="125"/>
      <c r="F1" s="125"/>
      <c r="G1" s="125"/>
      <c r="H1" s="125"/>
      <c r="I1" s="125"/>
      <c r="J1" s="125"/>
      <c r="K1" s="125"/>
      <c r="L1" s="125"/>
      <c r="M1" s="125"/>
      <c r="N1" s="125"/>
      <c r="O1" s="125"/>
      <c r="P1" s="125"/>
    </row>
    <row r="2" spans="1:16" ht="15.75" customHeight="1">
      <c r="A2" s="129" t="s">
        <v>124</v>
      </c>
      <c r="B2" s="177" t="s">
        <v>125</v>
      </c>
      <c r="C2" s="178"/>
      <c r="D2" s="179" t="s">
        <v>126</v>
      </c>
      <c r="E2" s="129" t="s">
        <v>10</v>
      </c>
      <c r="F2" s="129" t="s">
        <v>127</v>
      </c>
      <c r="G2" s="129" t="s">
        <v>128</v>
      </c>
      <c r="H2" s="129"/>
      <c r="I2" s="129"/>
      <c r="J2" s="129"/>
      <c r="K2" s="129"/>
      <c r="L2" s="129"/>
      <c r="M2" s="129"/>
      <c r="N2" s="129"/>
      <c r="O2" s="129" t="s">
        <v>15</v>
      </c>
      <c r="P2" s="129" t="s">
        <v>129</v>
      </c>
    </row>
    <row r="3" spans="1:16" ht="15.75" customHeight="1">
      <c r="A3" s="129"/>
      <c r="B3" s="180"/>
      <c r="C3" s="181"/>
      <c r="D3" s="182"/>
      <c r="E3" s="129"/>
      <c r="F3" s="129"/>
      <c r="G3" s="129" t="s">
        <v>20</v>
      </c>
      <c r="H3" s="129"/>
      <c r="I3" s="129" t="s">
        <v>21</v>
      </c>
      <c r="J3" s="129"/>
      <c r="K3" s="129" t="s">
        <v>22</v>
      </c>
      <c r="L3" s="129"/>
      <c r="M3" s="129" t="s">
        <v>23</v>
      </c>
      <c r="N3" s="129"/>
      <c r="O3" s="129"/>
      <c r="P3" s="129"/>
    </row>
    <row r="4" spans="1:16" ht="15.75" customHeight="1">
      <c r="A4" s="129"/>
      <c r="B4" s="183"/>
      <c r="C4" s="184"/>
      <c r="D4" s="185"/>
      <c r="E4" s="129"/>
      <c r="F4" s="129"/>
      <c r="G4" s="129">
        <v>1</v>
      </c>
      <c r="H4" s="129">
        <v>2</v>
      </c>
      <c r="I4" s="129">
        <v>1</v>
      </c>
      <c r="J4" s="129">
        <v>2</v>
      </c>
      <c r="K4" s="129">
        <v>1</v>
      </c>
      <c r="L4" s="129">
        <v>2</v>
      </c>
      <c r="M4" s="129">
        <v>1</v>
      </c>
      <c r="N4" s="129">
        <v>2</v>
      </c>
      <c r="O4" s="129"/>
      <c r="P4" s="129"/>
    </row>
    <row r="5" spans="1:16" ht="15.75">
      <c r="A5" s="164">
        <v>1</v>
      </c>
      <c r="B5" s="186" t="s">
        <v>130</v>
      </c>
      <c r="C5" s="187" t="s">
        <v>55</v>
      </c>
      <c r="D5" s="188">
        <v>56</v>
      </c>
      <c r="E5" s="165">
        <v>2</v>
      </c>
      <c r="F5" s="164"/>
      <c r="G5" s="164"/>
      <c r="H5" s="164">
        <v>56</v>
      </c>
      <c r="I5" s="164"/>
      <c r="J5" s="164"/>
      <c r="K5" s="164"/>
      <c r="L5" s="164"/>
      <c r="M5" s="164"/>
      <c r="N5" s="164"/>
      <c r="O5" s="200" t="s">
        <v>131</v>
      </c>
      <c r="P5" s="201" t="s">
        <v>132</v>
      </c>
    </row>
    <row r="6" spans="1:16" ht="15.75">
      <c r="A6" s="164">
        <v>2</v>
      </c>
      <c r="B6" s="189"/>
      <c r="C6" s="190" t="s">
        <v>80</v>
      </c>
      <c r="D6" s="188">
        <v>40</v>
      </c>
      <c r="E6" s="165">
        <v>1</v>
      </c>
      <c r="F6" s="164"/>
      <c r="G6" s="164"/>
      <c r="H6" s="164"/>
      <c r="I6" s="164"/>
      <c r="J6" s="164">
        <v>40</v>
      </c>
      <c r="K6" s="164"/>
      <c r="L6" s="164"/>
      <c r="M6" s="164"/>
      <c r="N6" s="164"/>
      <c r="O6" s="200" t="s">
        <v>131</v>
      </c>
      <c r="P6" s="202"/>
    </row>
    <row r="7" spans="1:16" ht="15.75">
      <c r="A7" s="164">
        <v>4</v>
      </c>
      <c r="B7" s="189"/>
      <c r="C7" s="187" t="s">
        <v>133</v>
      </c>
      <c r="D7" s="164"/>
      <c r="E7" s="165">
        <f>SUM(E5:E6)</f>
        <v>3</v>
      </c>
      <c r="F7" s="164"/>
      <c r="G7" s="191"/>
      <c r="H7" s="191"/>
      <c r="I7" s="191"/>
      <c r="J7" s="191"/>
      <c r="K7" s="191"/>
      <c r="L7" s="191"/>
      <c r="M7" s="191"/>
      <c r="N7" s="191"/>
      <c r="O7" s="201"/>
      <c r="P7" s="202"/>
    </row>
    <row r="8" spans="1:16" ht="15.75">
      <c r="A8" s="164">
        <v>6</v>
      </c>
      <c r="B8" s="186" t="s">
        <v>134</v>
      </c>
      <c r="C8" s="192" t="s">
        <v>135</v>
      </c>
      <c r="D8" s="193"/>
      <c r="E8" s="165">
        <v>3</v>
      </c>
      <c r="F8" s="194" t="s">
        <v>136</v>
      </c>
      <c r="G8" s="194" t="s">
        <v>136</v>
      </c>
      <c r="H8" s="195"/>
      <c r="I8" s="195"/>
      <c r="J8" s="195"/>
      <c r="K8" s="195"/>
      <c r="L8" s="195"/>
      <c r="M8" s="195"/>
      <c r="N8" s="195"/>
      <c r="O8" s="195"/>
      <c r="P8" s="203"/>
    </row>
    <row r="9" spans="1:16" ht="15.75">
      <c r="A9" s="164"/>
      <c r="B9" s="189"/>
      <c r="C9" s="187" t="s">
        <v>137</v>
      </c>
      <c r="D9" s="164"/>
      <c r="E9" s="165">
        <v>1</v>
      </c>
      <c r="F9" s="164" t="s">
        <v>138</v>
      </c>
      <c r="G9" s="166"/>
      <c r="H9" s="166"/>
      <c r="I9" s="166" t="s">
        <v>138</v>
      </c>
      <c r="J9" s="166"/>
      <c r="K9" s="166"/>
      <c r="L9" s="166"/>
      <c r="M9" s="166"/>
      <c r="N9" s="166"/>
      <c r="O9" s="204" t="s">
        <v>131</v>
      </c>
      <c r="P9" s="202"/>
    </row>
    <row r="10" spans="1:16" ht="15.75">
      <c r="A10" s="164">
        <v>7</v>
      </c>
      <c r="B10" s="189"/>
      <c r="C10" s="187" t="s">
        <v>139</v>
      </c>
      <c r="D10" s="164"/>
      <c r="E10" s="165">
        <v>4</v>
      </c>
      <c r="F10" s="164" t="s">
        <v>140</v>
      </c>
      <c r="G10" s="164"/>
      <c r="H10" s="164"/>
      <c r="I10" s="164"/>
      <c r="J10" s="164"/>
      <c r="K10" s="205"/>
      <c r="L10" s="164" t="s">
        <v>140</v>
      </c>
      <c r="M10" s="164"/>
      <c r="N10" s="164"/>
      <c r="O10" s="200" t="s">
        <v>131</v>
      </c>
      <c r="P10" s="202"/>
    </row>
    <row r="11" spans="1:16" ht="15.75">
      <c r="A11" s="164"/>
      <c r="B11" s="189"/>
      <c r="C11" s="187" t="s">
        <v>141</v>
      </c>
      <c r="D11" s="164"/>
      <c r="E11" s="165">
        <v>2</v>
      </c>
      <c r="F11" s="164" t="s">
        <v>142</v>
      </c>
      <c r="G11" s="164"/>
      <c r="H11" s="164"/>
      <c r="I11" s="164"/>
      <c r="J11" s="164" t="s">
        <v>142</v>
      </c>
      <c r="K11" s="164"/>
      <c r="L11" s="164"/>
      <c r="M11" s="164"/>
      <c r="N11" s="164"/>
      <c r="O11" s="200" t="s">
        <v>131</v>
      </c>
      <c r="P11" s="202"/>
    </row>
    <row r="12" spans="1:16" ht="15.75">
      <c r="A12" s="164"/>
      <c r="B12" s="189"/>
      <c r="C12" s="187" t="s">
        <v>143</v>
      </c>
      <c r="D12" s="164"/>
      <c r="E12" s="165">
        <v>2</v>
      </c>
      <c r="F12" s="164" t="s">
        <v>136</v>
      </c>
      <c r="G12" s="164"/>
      <c r="H12" s="164"/>
      <c r="I12" s="164"/>
      <c r="J12" s="164" t="s">
        <v>142</v>
      </c>
      <c r="L12" s="164"/>
      <c r="M12" s="164"/>
      <c r="N12" s="164"/>
      <c r="O12" s="200" t="s">
        <v>131</v>
      </c>
      <c r="P12" s="202"/>
    </row>
    <row r="13" spans="1:16" ht="15.75">
      <c r="A13" s="164"/>
      <c r="B13" s="189"/>
      <c r="C13" s="187" t="s">
        <v>144</v>
      </c>
      <c r="D13" s="164"/>
      <c r="E13" s="165">
        <v>2</v>
      </c>
      <c r="F13" s="164" t="s">
        <v>136</v>
      </c>
      <c r="G13" s="164"/>
      <c r="H13" s="164"/>
      <c r="I13" s="164"/>
      <c r="J13" s="164"/>
      <c r="K13" s="164"/>
      <c r="L13" s="164"/>
      <c r="M13" s="164" t="s">
        <v>136</v>
      </c>
      <c r="N13" s="164"/>
      <c r="O13" s="200" t="s">
        <v>131</v>
      </c>
      <c r="P13" s="202"/>
    </row>
    <row r="14" spans="1:16" ht="15.75">
      <c r="A14" s="164"/>
      <c r="B14" s="189"/>
      <c r="C14" s="187" t="s">
        <v>145</v>
      </c>
      <c r="D14" s="164"/>
      <c r="E14" s="165">
        <v>2</v>
      </c>
      <c r="F14" s="164" t="s">
        <v>136</v>
      </c>
      <c r="G14" s="164"/>
      <c r="H14" s="164"/>
      <c r="I14" s="164"/>
      <c r="J14" s="164"/>
      <c r="K14" s="164"/>
      <c r="L14" s="164"/>
      <c r="M14" s="164" t="s">
        <v>136</v>
      </c>
      <c r="N14" s="164"/>
      <c r="O14" s="200" t="s">
        <v>131</v>
      </c>
      <c r="P14" s="202"/>
    </row>
    <row r="15" spans="1:16" ht="15.75">
      <c r="A15" s="164"/>
      <c r="B15" s="189"/>
      <c r="C15" s="16" t="s">
        <v>146</v>
      </c>
      <c r="D15" s="8"/>
      <c r="E15" s="165">
        <v>2</v>
      </c>
      <c r="F15" s="9" t="s">
        <v>136</v>
      </c>
      <c r="G15" s="164"/>
      <c r="H15" s="164"/>
      <c r="I15" s="164"/>
      <c r="J15" s="164"/>
      <c r="K15" s="164"/>
      <c r="L15" s="164"/>
      <c r="M15" s="164" t="s">
        <v>136</v>
      </c>
      <c r="N15" s="164"/>
      <c r="O15" s="200"/>
      <c r="P15" s="202"/>
    </row>
    <row r="16" spans="1:16" ht="15.75">
      <c r="A16" s="164"/>
      <c r="B16" s="189"/>
      <c r="C16" s="187" t="s">
        <v>147</v>
      </c>
      <c r="D16" s="164"/>
      <c r="E16" s="165">
        <v>2</v>
      </c>
      <c r="F16" s="164" t="s">
        <v>136</v>
      </c>
      <c r="G16" s="164"/>
      <c r="H16" s="164"/>
      <c r="I16" s="164"/>
      <c r="J16" s="164"/>
      <c r="K16" s="164"/>
      <c r="L16" s="164"/>
      <c r="M16" s="164" t="s">
        <v>136</v>
      </c>
      <c r="N16" s="164"/>
      <c r="O16" s="200" t="s">
        <v>131</v>
      </c>
      <c r="P16" s="202"/>
    </row>
    <row r="17" spans="1:16" ht="15.75">
      <c r="A17" s="164"/>
      <c r="B17" s="196"/>
      <c r="C17" s="187" t="s">
        <v>148</v>
      </c>
      <c r="D17" s="164"/>
      <c r="E17" s="165">
        <v>2</v>
      </c>
      <c r="F17" s="164" t="s">
        <v>136</v>
      </c>
      <c r="G17" s="164"/>
      <c r="H17" s="164"/>
      <c r="I17" s="164"/>
      <c r="J17" s="164"/>
      <c r="K17" s="164"/>
      <c r="L17" s="164"/>
      <c r="M17" s="164"/>
      <c r="N17" s="164" t="s">
        <v>136</v>
      </c>
      <c r="O17" s="200" t="s">
        <v>131</v>
      </c>
      <c r="P17" s="203"/>
    </row>
    <row r="18" spans="1:16" ht="15.75">
      <c r="A18" s="164"/>
      <c r="B18" s="189"/>
      <c r="C18" s="197" t="s">
        <v>149</v>
      </c>
      <c r="D18" s="166"/>
      <c r="E18" s="165">
        <v>14</v>
      </c>
      <c r="F18" s="166" t="s">
        <v>150</v>
      </c>
      <c r="G18" s="166"/>
      <c r="H18" s="166"/>
      <c r="I18" s="166"/>
      <c r="J18" s="166"/>
      <c r="K18" s="166"/>
      <c r="L18" s="166"/>
      <c r="M18" s="166"/>
      <c r="N18" s="166" t="s">
        <v>150</v>
      </c>
      <c r="O18" s="200" t="s">
        <v>131</v>
      </c>
      <c r="P18" s="202"/>
    </row>
    <row r="19" spans="1:16" ht="15.75">
      <c r="A19" s="164">
        <v>8</v>
      </c>
      <c r="B19" s="189"/>
      <c r="C19" s="187" t="s">
        <v>133</v>
      </c>
      <c r="D19" s="164"/>
      <c r="E19" s="165">
        <f>SUM(E8:E18)</f>
        <v>36</v>
      </c>
      <c r="F19" s="164"/>
      <c r="G19" s="164"/>
      <c r="H19" s="164"/>
      <c r="I19" s="164"/>
      <c r="J19" s="164"/>
      <c r="K19" s="164"/>
      <c r="L19" s="164"/>
      <c r="M19" s="164"/>
      <c r="N19" s="164"/>
      <c r="O19" s="200"/>
      <c r="P19" s="202"/>
    </row>
    <row r="20" spans="1:16" ht="27" customHeight="1">
      <c r="A20" s="198" t="s">
        <v>151</v>
      </c>
      <c r="B20" s="199"/>
      <c r="C20" s="199"/>
      <c r="D20" s="199"/>
      <c r="E20" s="199"/>
      <c r="F20" s="199"/>
      <c r="G20" s="199"/>
      <c r="H20" s="199"/>
      <c r="I20" s="199"/>
      <c r="J20" s="199"/>
      <c r="K20" s="199"/>
      <c r="L20" s="199"/>
      <c r="M20" s="199"/>
      <c r="N20" s="199"/>
      <c r="O20" s="199"/>
      <c r="P20" s="199"/>
    </row>
  </sheetData>
  <sheetProtection/>
  <mergeCells count="17">
    <mergeCell ref="A1:P1"/>
    <mergeCell ref="G2:N2"/>
    <mergeCell ref="G3:H3"/>
    <mergeCell ref="I3:J3"/>
    <mergeCell ref="K3:L3"/>
    <mergeCell ref="M3:N3"/>
    <mergeCell ref="A20:P20"/>
    <mergeCell ref="A2:A4"/>
    <mergeCell ref="B5:B7"/>
    <mergeCell ref="B8:B19"/>
    <mergeCell ref="D2:D4"/>
    <mergeCell ref="E2:E4"/>
    <mergeCell ref="F2:F4"/>
    <mergeCell ref="O2:O4"/>
    <mergeCell ref="P2:P4"/>
    <mergeCell ref="P5:P19"/>
    <mergeCell ref="B2:C4"/>
  </mergeCells>
  <printOptions/>
  <pageMargins left="0.16" right="0" top="0.98" bottom="0.94" header="0.51" footer="0.28"/>
  <pageSetup horizontalDpi="600" verticalDpi="600" orientation="portrait" paperSize="9"/>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M14"/>
  <sheetViews>
    <sheetView workbookViewId="0" topLeftCell="A1">
      <selection activeCell="O7" sqref="O7"/>
    </sheetView>
  </sheetViews>
  <sheetFormatPr defaultColWidth="9.00390625" defaultRowHeight="14.25"/>
  <cols>
    <col min="1" max="1" width="6.75390625" style="158" customWidth="1"/>
    <col min="2" max="2" width="8.875" style="158" customWidth="1"/>
    <col min="3" max="3" width="25.375" style="158" customWidth="1"/>
    <col min="4" max="4" width="5.00390625" style="158" customWidth="1"/>
    <col min="5" max="5" width="4.875" style="158" customWidth="1"/>
    <col min="6" max="6" width="5.25390625" style="158" customWidth="1"/>
    <col min="7" max="7" width="4.75390625" style="158" customWidth="1"/>
    <col min="8" max="8" width="5.25390625" style="158" customWidth="1"/>
    <col min="9" max="9" width="4.875" style="158" customWidth="1"/>
    <col min="10" max="11" width="5.00390625" style="158" customWidth="1"/>
    <col min="12" max="12" width="9.50390625" style="158" customWidth="1"/>
    <col min="13" max="16384" width="9.00390625" style="158" customWidth="1"/>
  </cols>
  <sheetData>
    <row r="1" spans="1:12" ht="35.25" customHeight="1">
      <c r="A1" s="125" t="s">
        <v>152</v>
      </c>
      <c r="B1" s="125"/>
      <c r="C1" s="125"/>
      <c r="D1" s="125"/>
      <c r="E1" s="125"/>
      <c r="F1" s="125"/>
      <c r="G1" s="125"/>
      <c r="H1" s="125"/>
      <c r="I1" s="125"/>
      <c r="J1" s="125"/>
      <c r="K1" s="125"/>
      <c r="L1" s="125"/>
    </row>
    <row r="2" spans="1:12" ht="54.75" customHeight="1">
      <c r="A2" s="159" t="s">
        <v>153</v>
      </c>
      <c r="B2" s="160"/>
      <c r="C2" s="161"/>
      <c r="D2" s="129" t="s">
        <v>20</v>
      </c>
      <c r="E2" s="129" t="s">
        <v>21</v>
      </c>
      <c r="F2" s="129" t="s">
        <v>22</v>
      </c>
      <c r="G2" s="129" t="s">
        <v>23</v>
      </c>
      <c r="H2" s="129" t="s">
        <v>154</v>
      </c>
      <c r="I2" s="129" t="s">
        <v>155</v>
      </c>
      <c r="J2" s="129" t="s">
        <v>156</v>
      </c>
      <c r="K2" s="129" t="s">
        <v>157</v>
      </c>
      <c r="L2" s="174" t="s">
        <v>158</v>
      </c>
    </row>
    <row r="3" spans="1:12" ht="24" customHeight="1">
      <c r="A3" s="132" t="s">
        <v>159</v>
      </c>
      <c r="B3" s="150" t="s">
        <v>160</v>
      </c>
      <c r="C3" s="162"/>
      <c r="D3" s="163">
        <v>236</v>
      </c>
      <c r="E3" s="163">
        <v>412</v>
      </c>
      <c r="F3" s="163">
        <v>356</v>
      </c>
      <c r="G3" s="163">
        <v>316</v>
      </c>
      <c r="H3" s="163">
        <v>216</v>
      </c>
      <c r="I3" s="163">
        <v>120</v>
      </c>
      <c r="J3" s="165"/>
      <c r="K3" s="165"/>
      <c r="L3" s="163">
        <f>SUM(D3:K3)</f>
        <v>1656</v>
      </c>
    </row>
    <row r="4" spans="1:12" ht="24" customHeight="1">
      <c r="A4" s="164"/>
      <c r="B4" s="131" t="s">
        <v>161</v>
      </c>
      <c r="C4" s="147" t="s">
        <v>162</v>
      </c>
      <c r="D4" s="165"/>
      <c r="E4" s="163">
        <v>56</v>
      </c>
      <c r="F4" s="165"/>
      <c r="G4" s="163">
        <v>40</v>
      </c>
      <c r="H4" s="165"/>
      <c r="I4" s="165"/>
      <c r="J4" s="165"/>
      <c r="K4" s="165"/>
      <c r="L4" s="163">
        <f>SUM(D4:K4)</f>
        <v>96</v>
      </c>
    </row>
    <row r="5" spans="1:12" ht="31.5" customHeight="1">
      <c r="A5" s="164"/>
      <c r="B5" s="166"/>
      <c r="C5" s="147" t="s">
        <v>134</v>
      </c>
      <c r="D5" s="165"/>
      <c r="E5" s="165"/>
      <c r="F5" s="165">
        <v>1</v>
      </c>
      <c r="G5" s="165">
        <v>4</v>
      </c>
      <c r="H5" s="165"/>
      <c r="I5" s="165">
        <v>4</v>
      </c>
      <c r="J5" s="165">
        <v>8</v>
      </c>
      <c r="K5" s="165">
        <v>16</v>
      </c>
      <c r="L5" s="165">
        <f>SUM(D5:K5)</f>
        <v>33</v>
      </c>
    </row>
    <row r="6" spans="1:12" ht="24" customHeight="1">
      <c r="A6" s="164"/>
      <c r="B6" s="150" t="s">
        <v>163</v>
      </c>
      <c r="C6" s="162"/>
      <c r="D6" s="165">
        <v>2</v>
      </c>
      <c r="E6" s="165"/>
      <c r="F6" s="165"/>
      <c r="G6" s="165"/>
      <c r="H6" s="165"/>
      <c r="I6" s="165"/>
      <c r="J6" s="165"/>
      <c r="K6" s="165"/>
      <c r="L6" s="165">
        <f>SUM(D6:K6)</f>
        <v>2</v>
      </c>
    </row>
    <row r="7" spans="1:12" ht="24" customHeight="1">
      <c r="A7" s="132" t="s">
        <v>164</v>
      </c>
      <c r="B7" s="150" t="s">
        <v>160</v>
      </c>
      <c r="C7" s="162"/>
      <c r="D7" s="163">
        <v>168</v>
      </c>
      <c r="E7" s="163">
        <v>48</v>
      </c>
      <c r="F7" s="165"/>
      <c r="G7" s="163">
        <v>40</v>
      </c>
      <c r="H7" s="163">
        <v>40</v>
      </c>
      <c r="I7" s="163">
        <v>152</v>
      </c>
      <c r="J7" s="163">
        <v>128</v>
      </c>
      <c r="K7" s="165"/>
      <c r="L7" s="163">
        <f>SUM(D7:K7)</f>
        <v>576</v>
      </c>
    </row>
    <row r="8" spans="1:12" ht="24" customHeight="1">
      <c r="A8" s="164"/>
      <c r="B8" s="131" t="s">
        <v>161</v>
      </c>
      <c r="C8" s="147" t="s">
        <v>162</v>
      </c>
      <c r="D8" s="165"/>
      <c r="E8" s="165"/>
      <c r="F8" s="165"/>
      <c r="G8" s="165"/>
      <c r="H8" s="165"/>
      <c r="I8" s="165"/>
      <c r="J8" s="165"/>
      <c r="K8" s="165"/>
      <c r="L8" s="165"/>
    </row>
    <row r="9" spans="1:12" ht="31.5" customHeight="1">
      <c r="A9" s="164"/>
      <c r="B9" s="166"/>
      <c r="C9" s="147" t="s">
        <v>134</v>
      </c>
      <c r="D9" s="165"/>
      <c r="E9" s="165"/>
      <c r="F9" s="165"/>
      <c r="G9" s="165"/>
      <c r="H9" s="165"/>
      <c r="I9" s="165"/>
      <c r="J9" s="165"/>
      <c r="K9" s="165"/>
      <c r="L9" s="165"/>
    </row>
    <row r="10" spans="1:12" ht="24" customHeight="1">
      <c r="A10" s="164"/>
      <c r="B10" s="167" t="s">
        <v>70</v>
      </c>
      <c r="C10" s="168"/>
      <c r="D10" s="150" t="s">
        <v>165</v>
      </c>
      <c r="E10" s="169"/>
      <c r="F10" s="169"/>
      <c r="G10" s="169"/>
      <c r="H10" s="169"/>
      <c r="I10" s="169"/>
      <c r="J10" s="169"/>
      <c r="K10" s="169"/>
      <c r="L10" s="162"/>
    </row>
    <row r="11" spans="1:12" ht="45" customHeight="1">
      <c r="A11" s="144" t="s">
        <v>166</v>
      </c>
      <c r="B11" s="170"/>
      <c r="C11" s="171"/>
      <c r="D11" s="171"/>
      <c r="E11" s="171"/>
      <c r="F11" s="171"/>
      <c r="G11" s="171"/>
      <c r="H11" s="171"/>
      <c r="I11" s="171"/>
      <c r="J11" s="171"/>
      <c r="K11" s="171"/>
      <c r="L11" s="175"/>
    </row>
    <row r="13" spans="3:13" ht="15.75">
      <c r="C13" s="172"/>
      <c r="D13" s="173"/>
      <c r="E13" s="173"/>
      <c r="F13" s="173"/>
      <c r="G13" s="173"/>
      <c r="H13" s="173"/>
      <c r="I13" s="173"/>
      <c r="J13" s="176"/>
      <c r="K13" s="176"/>
      <c r="L13" s="173"/>
      <c r="M13" s="172"/>
    </row>
    <row r="14" spans="3:13" ht="14.25">
      <c r="C14" s="172"/>
      <c r="D14" s="172"/>
      <c r="E14" s="172"/>
      <c r="F14" s="172"/>
      <c r="G14" s="172"/>
      <c r="H14" s="172"/>
      <c r="I14" s="172"/>
      <c r="J14" s="172"/>
      <c r="K14" s="172"/>
      <c r="L14" s="172"/>
      <c r="M14" s="172"/>
    </row>
  </sheetData>
  <sheetProtection/>
  <mergeCells count="12">
    <mergeCell ref="A1:L1"/>
    <mergeCell ref="A2:C2"/>
    <mergeCell ref="B3:C3"/>
    <mergeCell ref="B6:C6"/>
    <mergeCell ref="B7:C7"/>
    <mergeCell ref="B10:C10"/>
    <mergeCell ref="D10:L10"/>
    <mergeCell ref="A11:L11"/>
    <mergeCell ref="A3:A6"/>
    <mergeCell ref="A7:A10"/>
    <mergeCell ref="B4:B5"/>
    <mergeCell ref="B8:B9"/>
  </mergeCells>
  <printOptions/>
  <pageMargins left="0.41" right="0.25" top="1.11" bottom="0.94" header="0.51" footer="0.28"/>
  <pageSetup horizontalDpi="600" verticalDpi="600" orientation="portrait" paperSize="9"/>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I17"/>
  <sheetViews>
    <sheetView workbookViewId="0" topLeftCell="A7">
      <selection activeCell="A38" sqref="A38"/>
    </sheetView>
  </sheetViews>
  <sheetFormatPr defaultColWidth="9.00390625" defaultRowHeight="14.25"/>
  <cols>
    <col min="1" max="1" width="16.75390625" style="124" customWidth="1"/>
    <col min="2" max="2" width="22.625" style="124" customWidth="1"/>
    <col min="3" max="3" width="13.125" style="124" customWidth="1"/>
    <col min="4" max="7" width="8.875" style="124" customWidth="1"/>
    <col min="8" max="16384" width="9.00390625" style="124" customWidth="1"/>
  </cols>
  <sheetData>
    <row r="1" spans="1:7" ht="27.75" customHeight="1">
      <c r="A1" s="125" t="s">
        <v>167</v>
      </c>
      <c r="B1" s="125"/>
      <c r="C1" s="125"/>
      <c r="D1" s="125"/>
      <c r="E1" s="125"/>
      <c r="F1" s="125"/>
      <c r="G1" s="125"/>
    </row>
    <row r="2" spans="1:8" ht="33" customHeight="1">
      <c r="A2" s="126" t="s">
        <v>168</v>
      </c>
      <c r="B2" s="127"/>
      <c r="C2" s="128"/>
      <c r="D2" s="129" t="s">
        <v>169</v>
      </c>
      <c r="E2" s="129" t="s">
        <v>170</v>
      </c>
      <c r="F2" s="129" t="s">
        <v>171</v>
      </c>
      <c r="G2" s="129" t="s">
        <v>172</v>
      </c>
      <c r="H2" s="130"/>
    </row>
    <row r="3" spans="1:9" ht="24" customHeight="1">
      <c r="A3" s="131" t="s">
        <v>28</v>
      </c>
      <c r="B3" s="131" t="s">
        <v>29</v>
      </c>
      <c r="C3" s="132" t="s">
        <v>173</v>
      </c>
      <c r="D3" s="132">
        <v>1136</v>
      </c>
      <c r="E3" s="133">
        <f>D3/$D$12*100</f>
        <v>46.40522875816993</v>
      </c>
      <c r="F3" s="132">
        <v>64.5</v>
      </c>
      <c r="G3" s="133">
        <f>F3/$F$14*100</f>
        <v>37.06896551724138</v>
      </c>
      <c r="H3" s="130"/>
      <c r="I3" s="157"/>
    </row>
    <row r="4" spans="1:8" ht="24" customHeight="1">
      <c r="A4" s="134"/>
      <c r="B4" s="135"/>
      <c r="C4" s="132" t="s">
        <v>174</v>
      </c>
      <c r="D4" s="132">
        <v>176</v>
      </c>
      <c r="E4" s="133">
        <f aca="true" t="shared" si="0" ref="E4:E10">D4/$D$12*100</f>
        <v>7.18954248366013</v>
      </c>
      <c r="F4" s="132">
        <v>11</v>
      </c>
      <c r="G4" s="133">
        <f aca="true" t="shared" si="1" ref="G4:G10">F4/$F$14*100</f>
        <v>6.321839080459771</v>
      </c>
      <c r="H4" s="130"/>
    </row>
    <row r="5" spans="1:8" ht="24" customHeight="1">
      <c r="A5" s="134"/>
      <c r="B5" s="132" t="s">
        <v>70</v>
      </c>
      <c r="C5" s="136" t="s">
        <v>174</v>
      </c>
      <c r="D5" s="137">
        <v>160</v>
      </c>
      <c r="E5" s="133">
        <f t="shared" si="0"/>
        <v>6.535947712418301</v>
      </c>
      <c r="F5" s="138">
        <v>10</v>
      </c>
      <c r="G5" s="133">
        <f t="shared" si="1"/>
        <v>5.747126436781609</v>
      </c>
      <c r="H5" s="130"/>
    </row>
    <row r="6" spans="1:9" ht="24" customHeight="1">
      <c r="A6" s="132" t="s">
        <v>74</v>
      </c>
      <c r="B6" s="131" t="s">
        <v>75</v>
      </c>
      <c r="C6" s="132" t="s">
        <v>173</v>
      </c>
      <c r="D6" s="132">
        <v>472</v>
      </c>
      <c r="E6" s="133">
        <f t="shared" si="0"/>
        <v>19.28104575163399</v>
      </c>
      <c r="F6" s="132">
        <v>28</v>
      </c>
      <c r="G6" s="133">
        <f t="shared" si="1"/>
        <v>16.091954022988507</v>
      </c>
      <c r="H6" s="130"/>
      <c r="I6" s="157"/>
    </row>
    <row r="7" spans="1:8" ht="24" customHeight="1">
      <c r="A7" s="132"/>
      <c r="B7" s="134"/>
      <c r="C7" s="132" t="s">
        <v>174</v>
      </c>
      <c r="D7" s="132">
        <v>80</v>
      </c>
      <c r="E7" s="133">
        <f t="shared" si="0"/>
        <v>3.2679738562091507</v>
      </c>
      <c r="F7" s="132">
        <v>5</v>
      </c>
      <c r="G7" s="133">
        <f t="shared" si="1"/>
        <v>2.8735632183908044</v>
      </c>
      <c r="H7" s="130"/>
    </row>
    <row r="8" spans="1:8" ht="24" customHeight="1">
      <c r="A8" s="132"/>
      <c r="B8" s="135"/>
      <c r="C8" s="139" t="s">
        <v>133</v>
      </c>
      <c r="D8" s="140">
        <f>SUM(D3:D7)</f>
        <v>2024</v>
      </c>
      <c r="E8" s="133"/>
      <c r="F8" s="140">
        <f>SUM(F3:F7)</f>
        <v>118.5</v>
      </c>
      <c r="G8" s="133"/>
      <c r="H8" s="130"/>
    </row>
    <row r="9" spans="1:8" ht="24" customHeight="1">
      <c r="A9" s="132"/>
      <c r="B9" s="131" t="s">
        <v>96</v>
      </c>
      <c r="C9" s="132" t="s">
        <v>173</v>
      </c>
      <c r="D9" s="132">
        <v>136</v>
      </c>
      <c r="E9" s="133">
        <f>D9/$D$12*100</f>
        <v>5.555555555555555</v>
      </c>
      <c r="F9" s="132">
        <v>8.5</v>
      </c>
      <c r="G9" s="133">
        <f t="shared" si="1"/>
        <v>4.885057471264368</v>
      </c>
      <c r="H9" s="130"/>
    </row>
    <row r="10" spans="1:8" ht="24" customHeight="1">
      <c r="A10" s="132"/>
      <c r="B10" s="134"/>
      <c r="C10" s="132" t="s">
        <v>174</v>
      </c>
      <c r="D10" s="132">
        <v>288</v>
      </c>
      <c r="E10" s="133">
        <f t="shared" si="0"/>
        <v>11.76470588235294</v>
      </c>
      <c r="F10" s="132">
        <v>18</v>
      </c>
      <c r="G10" s="133">
        <f t="shared" si="1"/>
        <v>10.344827586206897</v>
      </c>
      <c r="H10" s="130"/>
    </row>
    <row r="11" spans="1:8" ht="24" customHeight="1">
      <c r="A11" s="132"/>
      <c r="B11" s="135"/>
      <c r="C11" s="139" t="s">
        <v>133</v>
      </c>
      <c r="D11" s="140">
        <f>SUM(D9:D10)</f>
        <v>424</v>
      </c>
      <c r="E11" s="133"/>
      <c r="F11" s="140">
        <f>SUM(F9:F10)</f>
        <v>26.5</v>
      </c>
      <c r="G11" s="133"/>
      <c r="H11" s="130"/>
    </row>
    <row r="12" spans="1:8" ht="26.25" customHeight="1">
      <c r="A12" s="141" t="s">
        <v>175</v>
      </c>
      <c r="B12" s="141"/>
      <c r="C12" s="140" t="s">
        <v>158</v>
      </c>
      <c r="D12" s="142">
        <f>D11+D8</f>
        <v>2448</v>
      </c>
      <c r="E12" s="143"/>
      <c r="F12" s="140">
        <f>F8+F11</f>
        <v>145</v>
      </c>
      <c r="G12" s="133"/>
      <c r="H12" s="130"/>
    </row>
    <row r="13" spans="1:8" ht="24" customHeight="1">
      <c r="A13" s="144" t="s">
        <v>176</v>
      </c>
      <c r="B13" s="145"/>
      <c r="C13" s="145"/>
      <c r="D13" s="145"/>
      <c r="E13" s="146"/>
      <c r="F13" s="132">
        <v>39</v>
      </c>
      <c r="G13" s="133">
        <f>F13/$F$14*100</f>
        <v>22.413793103448278</v>
      </c>
      <c r="H13" s="130"/>
    </row>
    <row r="14" spans="1:8" ht="24" customHeight="1">
      <c r="A14" s="144" t="s">
        <v>177</v>
      </c>
      <c r="B14" s="145"/>
      <c r="C14" s="145"/>
      <c r="D14" s="145"/>
      <c r="E14" s="146"/>
      <c r="F14" s="132">
        <f>F3+F4+F6+F7+F9+F10+F13</f>
        <v>174</v>
      </c>
      <c r="G14" s="147"/>
      <c r="H14" s="130"/>
    </row>
    <row r="15" spans="1:8" ht="24" customHeight="1">
      <c r="A15" s="144" t="s">
        <v>118</v>
      </c>
      <c r="B15" s="145"/>
      <c r="C15" s="145"/>
      <c r="D15" s="145"/>
      <c r="E15" s="146"/>
      <c r="F15" s="148">
        <v>10</v>
      </c>
      <c r="G15" s="149"/>
      <c r="H15" s="130"/>
    </row>
    <row r="16" spans="1:8" ht="24" customHeight="1">
      <c r="A16" s="144" t="s">
        <v>178</v>
      </c>
      <c r="B16" s="145"/>
      <c r="C16" s="145"/>
      <c r="D16" s="145"/>
      <c r="E16" s="146"/>
      <c r="F16" s="150">
        <f>F14+F15</f>
        <v>184</v>
      </c>
      <c r="G16" s="151"/>
      <c r="H16" s="152"/>
    </row>
    <row r="17" spans="1:7" ht="60.75" customHeight="1">
      <c r="A17" s="153" t="s">
        <v>179</v>
      </c>
      <c r="B17" s="154"/>
      <c r="C17" s="154"/>
      <c r="D17" s="155"/>
      <c r="E17" s="155"/>
      <c r="F17" s="155"/>
      <c r="G17" s="156"/>
    </row>
  </sheetData>
  <sheetProtection/>
  <mergeCells count="15">
    <mergeCell ref="A1:G1"/>
    <mergeCell ref="A2:C2"/>
    <mergeCell ref="A12:B12"/>
    <mergeCell ref="A13:E13"/>
    <mergeCell ref="A14:E14"/>
    <mergeCell ref="A15:E15"/>
    <mergeCell ref="F15:G15"/>
    <mergeCell ref="A16:E16"/>
    <mergeCell ref="F16:G16"/>
    <mergeCell ref="A17:G17"/>
    <mergeCell ref="A3:A5"/>
    <mergeCell ref="A6:A11"/>
    <mergeCell ref="B3:B4"/>
    <mergeCell ref="B6:B8"/>
    <mergeCell ref="B9:B11"/>
  </mergeCells>
  <printOptions/>
  <pageMargins left="0.45999999999999996" right="0.11999999999999998" top="1.1" bottom="0.94" header="0.51" footer="0.28"/>
  <pageSetup horizontalDpi="600" verticalDpi="600" orientation="portrait" paperSize="9"/>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S130"/>
  <sheetViews>
    <sheetView zoomScale="120" zoomScaleNormal="120" workbookViewId="0" topLeftCell="A121">
      <selection activeCell="C129" sqref="C129:S129"/>
    </sheetView>
  </sheetViews>
  <sheetFormatPr defaultColWidth="3.125" defaultRowHeight="14.25"/>
  <cols>
    <col min="1" max="1" width="4.50390625" style="47" customWidth="1"/>
    <col min="2" max="2" width="4.625" style="47" customWidth="1"/>
    <col min="3" max="3" width="5.625" style="43" customWidth="1"/>
    <col min="4" max="4" width="3.625" style="43" customWidth="1"/>
    <col min="5" max="5" width="4.125" style="43" customWidth="1"/>
    <col min="6" max="6" width="4.00390625" style="43" customWidth="1"/>
    <col min="7" max="7" width="5.375" style="43" customWidth="1"/>
    <col min="8" max="8" width="16.625" style="47" customWidth="1"/>
    <col min="9" max="9" width="3.875" style="43" customWidth="1"/>
    <col min="10" max="16" width="2.875" style="43" customWidth="1"/>
    <col min="17" max="17" width="2.50390625" style="43" customWidth="1"/>
    <col min="18" max="18" width="3.625" style="43" customWidth="1"/>
    <col min="19" max="19" width="4.25390625" style="43" customWidth="1"/>
    <col min="20" max="16384" width="3.125" style="47" customWidth="1"/>
  </cols>
  <sheetData>
    <row r="1" spans="1:19" s="42" customFormat="1" ht="25.5">
      <c r="A1" s="48" t="s">
        <v>180</v>
      </c>
      <c r="B1" s="48"/>
      <c r="C1" s="48"/>
      <c r="D1" s="48"/>
      <c r="E1" s="48"/>
      <c r="F1" s="48"/>
      <c r="G1" s="48"/>
      <c r="H1" s="48"/>
      <c r="I1" s="48"/>
      <c r="J1" s="48"/>
      <c r="K1" s="48"/>
      <c r="L1" s="48"/>
      <c r="M1" s="48"/>
      <c r="N1" s="48"/>
      <c r="O1" s="48"/>
      <c r="P1" s="48"/>
      <c r="Q1" s="48"/>
      <c r="R1" s="48"/>
      <c r="S1" s="48"/>
    </row>
    <row r="2" spans="1:19" s="43" customFormat="1" ht="11.25">
      <c r="A2" s="3" t="s">
        <v>181</v>
      </c>
      <c r="B2" s="3"/>
      <c r="C2" s="3" t="s">
        <v>182</v>
      </c>
      <c r="D2" s="49" t="s">
        <v>183</v>
      </c>
      <c r="E2" s="3" t="s">
        <v>184</v>
      </c>
      <c r="F2" s="50" t="s">
        <v>185</v>
      </c>
      <c r="G2" s="50" t="s">
        <v>186</v>
      </c>
      <c r="H2" s="3" t="s">
        <v>187</v>
      </c>
      <c r="I2" s="3" t="s">
        <v>188</v>
      </c>
      <c r="J2" s="3" t="s">
        <v>14</v>
      </c>
      <c r="K2" s="3"/>
      <c r="L2" s="3"/>
      <c r="M2" s="3"/>
      <c r="N2" s="3"/>
      <c r="O2" s="3"/>
      <c r="P2" s="3"/>
      <c r="Q2" s="3"/>
      <c r="R2" s="3" t="s">
        <v>189</v>
      </c>
      <c r="S2" s="3" t="s">
        <v>190</v>
      </c>
    </row>
    <row r="3" spans="1:19" s="43" customFormat="1" ht="11.25">
      <c r="A3" s="3"/>
      <c r="B3" s="3"/>
      <c r="C3" s="3"/>
      <c r="D3" s="49"/>
      <c r="E3" s="3"/>
      <c r="F3" s="50"/>
      <c r="G3" s="50"/>
      <c r="H3" s="3"/>
      <c r="I3" s="3"/>
      <c r="J3" s="3" t="s">
        <v>20</v>
      </c>
      <c r="K3" s="3"/>
      <c r="L3" s="3" t="s">
        <v>21</v>
      </c>
      <c r="M3" s="3"/>
      <c r="N3" s="3" t="s">
        <v>22</v>
      </c>
      <c r="O3" s="3"/>
      <c r="P3" s="3" t="s">
        <v>23</v>
      </c>
      <c r="Q3" s="3"/>
      <c r="R3" s="3"/>
      <c r="S3" s="3"/>
    </row>
    <row r="4" spans="1:19" s="43" customFormat="1" ht="11.25">
      <c r="A4" s="3"/>
      <c r="B4" s="3"/>
      <c r="C4" s="3"/>
      <c r="D4" s="49"/>
      <c r="E4" s="3"/>
      <c r="F4" s="50"/>
      <c r="G4" s="50"/>
      <c r="H4" s="3"/>
      <c r="I4" s="3"/>
      <c r="J4" s="3">
        <v>1</v>
      </c>
      <c r="K4" s="3">
        <v>2</v>
      </c>
      <c r="L4" s="3">
        <v>3</v>
      </c>
      <c r="M4" s="3">
        <v>4</v>
      </c>
      <c r="N4" s="3">
        <v>5</v>
      </c>
      <c r="O4" s="3">
        <v>6</v>
      </c>
      <c r="P4" s="3">
        <v>7</v>
      </c>
      <c r="Q4" s="3">
        <v>8</v>
      </c>
      <c r="R4" s="3"/>
      <c r="S4" s="3"/>
    </row>
    <row r="5" spans="1:19" s="44" customFormat="1" ht="11.25">
      <c r="A5" s="51" t="s">
        <v>191</v>
      </c>
      <c r="B5" s="52" t="s">
        <v>192</v>
      </c>
      <c r="C5" s="53" t="s">
        <v>193</v>
      </c>
      <c r="D5" s="54">
        <v>2</v>
      </c>
      <c r="E5" s="55">
        <v>18</v>
      </c>
      <c r="F5" s="56">
        <v>56</v>
      </c>
      <c r="G5" s="56">
        <v>53</v>
      </c>
      <c r="H5" s="57" t="s">
        <v>194</v>
      </c>
      <c r="I5" s="52" t="s">
        <v>195</v>
      </c>
      <c r="J5" s="76"/>
      <c r="K5" s="76">
        <v>4</v>
      </c>
      <c r="L5" s="76"/>
      <c r="M5" s="76"/>
      <c r="N5" s="76"/>
      <c r="O5" s="76"/>
      <c r="P5" s="76"/>
      <c r="Q5" s="76"/>
      <c r="R5" s="51" t="s">
        <v>196</v>
      </c>
      <c r="S5" s="52" t="s">
        <v>197</v>
      </c>
    </row>
    <row r="6" spans="1:19" s="44" customFormat="1" ht="21">
      <c r="A6" s="58"/>
      <c r="B6" s="52"/>
      <c r="C6" s="59"/>
      <c r="D6" s="60"/>
      <c r="E6" s="61"/>
      <c r="F6" s="62"/>
      <c r="G6" s="62"/>
      <c r="H6" s="57" t="s">
        <v>198</v>
      </c>
      <c r="I6" s="52" t="s">
        <v>195</v>
      </c>
      <c r="J6" s="76"/>
      <c r="K6" s="76">
        <v>3</v>
      </c>
      <c r="L6" s="76"/>
      <c r="M6" s="76"/>
      <c r="N6" s="76"/>
      <c r="O6" s="76"/>
      <c r="P6" s="76"/>
      <c r="Q6" s="76"/>
      <c r="R6" s="58"/>
      <c r="S6" s="52" t="s">
        <v>197</v>
      </c>
    </row>
    <row r="7" spans="1:19" s="44" customFormat="1" ht="11.25">
      <c r="A7" s="58"/>
      <c r="B7" s="52"/>
      <c r="C7" s="59"/>
      <c r="D7" s="60"/>
      <c r="E7" s="61"/>
      <c r="F7" s="62"/>
      <c r="G7" s="62"/>
      <c r="H7" s="57" t="s">
        <v>199</v>
      </c>
      <c r="I7" s="52" t="s">
        <v>195</v>
      </c>
      <c r="J7" s="76"/>
      <c r="K7" s="76">
        <v>3</v>
      </c>
      <c r="L7" s="76"/>
      <c r="M7" s="76"/>
      <c r="N7" s="76"/>
      <c r="O7" s="76"/>
      <c r="P7" s="76"/>
      <c r="Q7" s="76"/>
      <c r="R7" s="58"/>
      <c r="S7" s="52" t="s">
        <v>197</v>
      </c>
    </row>
    <row r="8" spans="1:19" s="44" customFormat="1" ht="21">
      <c r="A8" s="58"/>
      <c r="B8" s="52"/>
      <c r="C8" s="59"/>
      <c r="D8" s="60"/>
      <c r="E8" s="61"/>
      <c r="F8" s="62"/>
      <c r="G8" s="62"/>
      <c r="H8" s="57" t="s">
        <v>200</v>
      </c>
      <c r="I8" s="52" t="s">
        <v>195</v>
      </c>
      <c r="J8" s="76"/>
      <c r="K8" s="76">
        <v>3</v>
      </c>
      <c r="L8" s="76"/>
      <c r="M8" s="76"/>
      <c r="N8" s="76"/>
      <c r="O8" s="76"/>
      <c r="P8" s="76"/>
      <c r="Q8" s="76"/>
      <c r="R8" s="58"/>
      <c r="S8" s="52" t="s">
        <v>197</v>
      </c>
    </row>
    <row r="9" spans="1:19" s="44" customFormat="1" ht="11.25">
      <c r="A9" s="58"/>
      <c r="B9" s="52"/>
      <c r="C9" s="59"/>
      <c r="D9" s="60"/>
      <c r="E9" s="61"/>
      <c r="F9" s="62"/>
      <c r="G9" s="62"/>
      <c r="H9" s="57" t="s">
        <v>201</v>
      </c>
      <c r="I9" s="52" t="s">
        <v>195</v>
      </c>
      <c r="J9" s="76"/>
      <c r="K9" s="76">
        <v>3</v>
      </c>
      <c r="L9" s="76"/>
      <c r="M9" s="76"/>
      <c r="N9" s="76"/>
      <c r="O9" s="76"/>
      <c r="P9" s="76"/>
      <c r="Q9" s="76"/>
      <c r="R9" s="58"/>
      <c r="S9" s="52" t="s">
        <v>197</v>
      </c>
    </row>
    <row r="10" spans="1:19" s="44" customFormat="1" ht="11.25">
      <c r="A10" s="58"/>
      <c r="B10" s="52"/>
      <c r="C10" s="59"/>
      <c r="D10" s="60"/>
      <c r="E10" s="61"/>
      <c r="F10" s="62"/>
      <c r="G10" s="62"/>
      <c r="H10" s="57" t="s">
        <v>202</v>
      </c>
      <c r="I10" s="52" t="s">
        <v>195</v>
      </c>
      <c r="J10" s="76"/>
      <c r="K10" s="76">
        <v>3</v>
      </c>
      <c r="L10" s="76"/>
      <c r="M10" s="76"/>
      <c r="N10" s="76"/>
      <c r="O10" s="76"/>
      <c r="P10" s="76"/>
      <c r="Q10" s="76"/>
      <c r="R10" s="58"/>
      <c r="S10" s="52" t="s">
        <v>197</v>
      </c>
    </row>
    <row r="11" spans="1:19" s="44" customFormat="1" ht="11.25">
      <c r="A11" s="58"/>
      <c r="B11" s="52"/>
      <c r="C11" s="59"/>
      <c r="D11" s="60"/>
      <c r="E11" s="61"/>
      <c r="F11" s="62"/>
      <c r="G11" s="62"/>
      <c r="H11" s="57" t="s">
        <v>203</v>
      </c>
      <c r="I11" s="52" t="s">
        <v>204</v>
      </c>
      <c r="J11" s="76"/>
      <c r="K11" s="76">
        <v>3</v>
      </c>
      <c r="L11" s="76"/>
      <c r="M11" s="76"/>
      <c r="N11" s="76"/>
      <c r="O11" s="76"/>
      <c r="P11" s="76"/>
      <c r="Q11" s="76"/>
      <c r="R11" s="58"/>
      <c r="S11" s="52" t="s">
        <v>197</v>
      </c>
    </row>
    <row r="12" spans="1:19" s="44" customFormat="1" ht="21">
      <c r="A12" s="58"/>
      <c r="B12" s="52"/>
      <c r="C12" s="59"/>
      <c r="D12" s="60"/>
      <c r="E12" s="61"/>
      <c r="F12" s="62"/>
      <c r="G12" s="62"/>
      <c r="H12" s="57" t="s">
        <v>205</v>
      </c>
      <c r="I12" s="52" t="s">
        <v>206</v>
      </c>
      <c r="J12" s="76"/>
      <c r="K12" s="76">
        <v>3</v>
      </c>
      <c r="L12" s="76"/>
      <c r="M12" s="76"/>
      <c r="N12" s="76"/>
      <c r="O12" s="76"/>
      <c r="P12" s="76"/>
      <c r="Q12" s="76"/>
      <c r="R12" s="58"/>
      <c r="S12" s="58" t="s">
        <v>207</v>
      </c>
    </row>
    <row r="13" spans="1:19" s="44" customFormat="1" ht="21">
      <c r="A13" s="58"/>
      <c r="B13" s="52"/>
      <c r="C13" s="59"/>
      <c r="D13" s="60"/>
      <c r="E13" s="61"/>
      <c r="F13" s="62"/>
      <c r="G13" s="62"/>
      <c r="H13" s="52" t="s">
        <v>208</v>
      </c>
      <c r="I13" s="52" t="s">
        <v>206</v>
      </c>
      <c r="J13" s="76"/>
      <c r="K13" s="76">
        <v>3</v>
      </c>
      <c r="L13" s="76"/>
      <c r="M13" s="76"/>
      <c r="N13" s="76"/>
      <c r="O13" s="76"/>
      <c r="P13" s="76"/>
      <c r="Q13" s="76"/>
      <c r="R13" s="58"/>
      <c r="S13" s="95"/>
    </row>
    <row r="14" spans="1:19" s="44" customFormat="1" ht="21">
      <c r="A14" s="58"/>
      <c r="B14" s="52"/>
      <c r="C14" s="59"/>
      <c r="D14" s="60"/>
      <c r="E14" s="61"/>
      <c r="F14" s="62"/>
      <c r="G14" s="62"/>
      <c r="H14" s="52" t="s">
        <v>209</v>
      </c>
      <c r="I14" s="52" t="s">
        <v>195</v>
      </c>
      <c r="J14" s="76"/>
      <c r="K14" s="76">
        <v>3</v>
      </c>
      <c r="L14" s="52"/>
      <c r="M14" s="76"/>
      <c r="N14" s="76"/>
      <c r="O14" s="76"/>
      <c r="P14" s="76"/>
      <c r="Q14" s="76"/>
      <c r="R14" s="58"/>
      <c r="S14" s="95" t="s">
        <v>197</v>
      </c>
    </row>
    <row r="15" spans="1:19" s="44" customFormat="1" ht="11.25">
      <c r="A15" s="58"/>
      <c r="B15" s="52"/>
      <c r="C15" s="59"/>
      <c r="D15" s="60"/>
      <c r="E15" s="61"/>
      <c r="F15" s="62"/>
      <c r="G15" s="62"/>
      <c r="H15" s="52" t="s">
        <v>210</v>
      </c>
      <c r="I15" s="52" t="s">
        <v>195</v>
      </c>
      <c r="J15" s="76"/>
      <c r="K15" s="76">
        <v>3</v>
      </c>
      <c r="L15" s="52"/>
      <c r="M15" s="76"/>
      <c r="N15" s="76"/>
      <c r="O15" s="76"/>
      <c r="P15" s="76"/>
      <c r="Q15" s="76"/>
      <c r="R15" s="58"/>
      <c r="S15" s="95" t="s">
        <v>197</v>
      </c>
    </row>
    <row r="16" spans="1:19" s="44" customFormat="1" ht="11.25">
      <c r="A16" s="58"/>
      <c r="B16" s="52"/>
      <c r="C16" s="59"/>
      <c r="D16" s="60"/>
      <c r="E16" s="61"/>
      <c r="F16" s="62"/>
      <c r="G16" s="62"/>
      <c r="H16" s="52" t="s">
        <v>211</v>
      </c>
      <c r="I16" s="52" t="s">
        <v>195</v>
      </c>
      <c r="J16" s="76"/>
      <c r="K16" s="76">
        <v>4</v>
      </c>
      <c r="L16" s="52"/>
      <c r="M16" s="76"/>
      <c r="N16" s="76"/>
      <c r="O16" s="76"/>
      <c r="P16" s="76"/>
      <c r="Q16" s="76"/>
      <c r="R16" s="58"/>
      <c r="S16" s="95" t="s">
        <v>197</v>
      </c>
    </row>
    <row r="17" spans="1:19" s="44" customFormat="1" ht="21">
      <c r="A17" s="58"/>
      <c r="B17" s="52"/>
      <c r="C17" s="59"/>
      <c r="D17" s="60"/>
      <c r="E17" s="61"/>
      <c r="F17" s="62"/>
      <c r="G17" s="62"/>
      <c r="H17" s="51" t="s">
        <v>212</v>
      </c>
      <c r="I17" s="51" t="s">
        <v>204</v>
      </c>
      <c r="J17" s="83"/>
      <c r="K17" s="83">
        <v>3</v>
      </c>
      <c r="L17" s="52"/>
      <c r="M17" s="76"/>
      <c r="N17" s="76"/>
      <c r="O17" s="76"/>
      <c r="P17" s="76"/>
      <c r="Q17" s="76"/>
      <c r="R17" s="58"/>
      <c r="S17" s="95" t="s">
        <v>197</v>
      </c>
    </row>
    <row r="18" spans="1:19" s="44" customFormat="1" ht="21">
      <c r="A18" s="58"/>
      <c r="B18" s="52"/>
      <c r="C18" s="59"/>
      <c r="D18" s="60"/>
      <c r="E18" s="61"/>
      <c r="F18" s="62"/>
      <c r="G18" s="62"/>
      <c r="H18" s="51" t="s">
        <v>213</v>
      </c>
      <c r="I18" s="89" t="s">
        <v>195</v>
      </c>
      <c r="J18" s="74"/>
      <c r="K18" s="83">
        <v>3</v>
      </c>
      <c r="L18" s="52"/>
      <c r="M18" s="76"/>
      <c r="N18" s="76"/>
      <c r="O18" s="76"/>
      <c r="P18" s="76"/>
      <c r="Q18" s="76"/>
      <c r="R18" s="58"/>
      <c r="S18" s="95" t="s">
        <v>197</v>
      </c>
    </row>
    <row r="19" spans="1:19" s="44" customFormat="1" ht="11.25">
      <c r="A19" s="58"/>
      <c r="B19" s="52"/>
      <c r="C19" s="59"/>
      <c r="D19" s="60"/>
      <c r="E19" s="61"/>
      <c r="F19" s="62"/>
      <c r="G19" s="62"/>
      <c r="H19" s="52" t="s">
        <v>214</v>
      </c>
      <c r="I19" s="52" t="s">
        <v>204</v>
      </c>
      <c r="J19" s="76"/>
      <c r="K19" s="76">
        <v>4</v>
      </c>
      <c r="L19" s="52"/>
      <c r="M19" s="76"/>
      <c r="N19" s="76"/>
      <c r="O19" s="76"/>
      <c r="P19" s="76"/>
      <c r="Q19" s="76"/>
      <c r="R19" s="58"/>
      <c r="S19" s="95" t="s">
        <v>197</v>
      </c>
    </row>
    <row r="20" spans="1:19" s="44" customFormat="1" ht="11.25">
      <c r="A20" s="58"/>
      <c r="B20" s="52"/>
      <c r="C20" s="59"/>
      <c r="D20" s="60"/>
      <c r="E20" s="61"/>
      <c r="F20" s="62"/>
      <c r="G20" s="62"/>
      <c r="H20" s="52" t="s">
        <v>215</v>
      </c>
      <c r="I20" s="52" t="s">
        <v>204</v>
      </c>
      <c r="J20" s="76"/>
      <c r="K20" s="76">
        <v>4</v>
      </c>
      <c r="L20" s="52"/>
      <c r="M20" s="76"/>
      <c r="N20" s="76"/>
      <c r="O20" s="76"/>
      <c r="P20" s="76"/>
      <c r="Q20" s="76"/>
      <c r="R20" s="58"/>
      <c r="S20" s="95" t="s">
        <v>197</v>
      </c>
    </row>
    <row r="21" spans="1:19" s="44" customFormat="1" ht="11.25">
      <c r="A21" s="58"/>
      <c r="B21" s="52"/>
      <c r="C21" s="59"/>
      <c r="D21" s="60"/>
      <c r="E21" s="61"/>
      <c r="F21" s="62"/>
      <c r="G21" s="62"/>
      <c r="H21" s="63" t="s">
        <v>216</v>
      </c>
      <c r="I21" s="52" t="s">
        <v>206</v>
      </c>
      <c r="J21" s="76"/>
      <c r="K21" s="90">
        <v>4</v>
      </c>
      <c r="L21" s="52"/>
      <c r="M21" s="76"/>
      <c r="N21" s="76"/>
      <c r="O21" s="76"/>
      <c r="P21" s="76"/>
      <c r="Q21" s="76"/>
      <c r="R21" s="58"/>
      <c r="S21" s="58" t="s">
        <v>207</v>
      </c>
    </row>
    <row r="22" spans="1:19" s="44" customFormat="1" ht="11.25">
      <c r="A22" s="58"/>
      <c r="B22" s="52"/>
      <c r="C22" s="64"/>
      <c r="D22" s="65"/>
      <c r="E22" s="66"/>
      <c r="F22" s="67"/>
      <c r="G22" s="67"/>
      <c r="H22" s="68" t="s">
        <v>217</v>
      </c>
      <c r="I22" s="52" t="s">
        <v>206</v>
      </c>
      <c r="J22" s="76"/>
      <c r="K22" s="90">
        <v>4</v>
      </c>
      <c r="L22" s="52"/>
      <c r="M22" s="76"/>
      <c r="N22" s="76"/>
      <c r="O22" s="76"/>
      <c r="P22" s="76"/>
      <c r="Q22" s="76"/>
      <c r="R22" s="95"/>
      <c r="S22" s="95"/>
    </row>
    <row r="23" spans="1:19" s="45" customFormat="1" ht="10.5">
      <c r="A23" s="58"/>
      <c r="B23" s="52"/>
      <c r="C23" s="69" t="s">
        <v>133</v>
      </c>
      <c r="D23" s="70">
        <v>2</v>
      </c>
      <c r="E23" s="71" t="s">
        <v>218</v>
      </c>
      <c r="F23" s="72">
        <v>56</v>
      </c>
      <c r="G23" s="72">
        <v>53</v>
      </c>
      <c r="H23" s="73"/>
      <c r="I23" s="91"/>
      <c r="J23" s="72"/>
      <c r="K23" s="72">
        <f>SUM(K5:K22)</f>
        <v>60</v>
      </c>
      <c r="L23" s="72"/>
      <c r="M23" s="72"/>
      <c r="N23" s="72"/>
      <c r="O23" s="72"/>
      <c r="P23" s="72"/>
      <c r="Q23" s="72"/>
      <c r="R23" s="91"/>
      <c r="S23" s="72"/>
    </row>
    <row r="24" spans="1:19" ht="21">
      <c r="A24" s="58"/>
      <c r="B24" s="51" t="s">
        <v>219</v>
      </c>
      <c r="C24" s="74" t="s">
        <v>220</v>
      </c>
      <c r="D24" s="75" t="s">
        <v>221</v>
      </c>
      <c r="E24" s="76">
        <v>4</v>
      </c>
      <c r="F24" s="76">
        <v>8</v>
      </c>
      <c r="G24" s="77">
        <v>8</v>
      </c>
      <c r="H24" s="78" t="s">
        <v>222</v>
      </c>
      <c r="I24" s="92" t="s">
        <v>223</v>
      </c>
      <c r="J24" s="76"/>
      <c r="K24" s="76"/>
      <c r="L24" s="76"/>
      <c r="M24" s="76"/>
      <c r="N24" s="92">
        <v>2</v>
      </c>
      <c r="O24" s="76"/>
      <c r="P24" s="76"/>
      <c r="Q24" s="76"/>
      <c r="R24" s="76" t="s">
        <v>224</v>
      </c>
      <c r="S24" s="76" t="s">
        <v>225</v>
      </c>
    </row>
    <row r="25" spans="1:19" ht="11.25">
      <c r="A25" s="58"/>
      <c r="B25" s="58"/>
      <c r="C25" s="79"/>
      <c r="D25" s="75"/>
      <c r="E25" s="76"/>
      <c r="F25" s="76"/>
      <c r="G25" s="77"/>
      <c r="H25" s="78" t="s">
        <v>226</v>
      </c>
      <c r="I25" s="92" t="s">
        <v>227</v>
      </c>
      <c r="J25" s="76"/>
      <c r="K25" s="76"/>
      <c r="L25" s="76"/>
      <c r="M25" s="76"/>
      <c r="N25" s="92">
        <v>2</v>
      </c>
      <c r="O25" s="76"/>
      <c r="P25" s="76"/>
      <c r="Q25" s="76"/>
      <c r="R25" s="76"/>
      <c r="S25" s="76" t="s">
        <v>225</v>
      </c>
    </row>
    <row r="26" spans="1:19" ht="11.25">
      <c r="A26" s="58"/>
      <c r="B26" s="58"/>
      <c r="C26" s="79"/>
      <c r="D26" s="75"/>
      <c r="E26" s="76"/>
      <c r="F26" s="76"/>
      <c r="G26" s="77"/>
      <c r="H26" s="78" t="s">
        <v>228</v>
      </c>
      <c r="I26" s="92" t="s">
        <v>229</v>
      </c>
      <c r="J26" s="76"/>
      <c r="K26" s="76"/>
      <c r="L26" s="76"/>
      <c r="M26" s="76"/>
      <c r="N26" s="92">
        <v>2</v>
      </c>
      <c r="O26" s="76"/>
      <c r="P26" s="76"/>
      <c r="Q26" s="76"/>
      <c r="R26" s="76"/>
      <c r="S26" s="76" t="s">
        <v>225</v>
      </c>
    </row>
    <row r="27" spans="1:19" ht="11.25">
      <c r="A27" s="58"/>
      <c r="B27" s="58"/>
      <c r="C27" s="80"/>
      <c r="D27" s="75"/>
      <c r="E27" s="76"/>
      <c r="F27" s="76"/>
      <c r="G27" s="77"/>
      <c r="H27" s="78" t="s">
        <v>230</v>
      </c>
      <c r="I27" s="92" t="s">
        <v>227</v>
      </c>
      <c r="J27" s="76"/>
      <c r="K27" s="76"/>
      <c r="L27" s="76"/>
      <c r="M27" s="76"/>
      <c r="N27" s="92">
        <v>2</v>
      </c>
      <c r="O27" s="76"/>
      <c r="P27" s="76"/>
      <c r="Q27" s="76"/>
      <c r="R27" s="76"/>
      <c r="S27" s="76" t="s">
        <v>225</v>
      </c>
    </row>
    <row r="28" spans="1:19" ht="11.25">
      <c r="A28" s="58"/>
      <c r="B28" s="58"/>
      <c r="C28" s="76" t="s">
        <v>231</v>
      </c>
      <c r="D28" s="81" t="s">
        <v>221</v>
      </c>
      <c r="E28" s="76">
        <v>4</v>
      </c>
      <c r="F28" s="77">
        <v>8</v>
      </c>
      <c r="G28" s="77">
        <v>8</v>
      </c>
      <c r="H28" s="82" t="s">
        <v>232</v>
      </c>
      <c r="I28" s="76" t="s">
        <v>227</v>
      </c>
      <c r="J28" s="76"/>
      <c r="K28" s="76"/>
      <c r="L28" s="76"/>
      <c r="M28" s="76"/>
      <c r="N28" s="76">
        <v>2</v>
      </c>
      <c r="O28" s="76"/>
      <c r="P28" s="76"/>
      <c r="Q28" s="76"/>
      <c r="R28" s="76" t="s">
        <v>224</v>
      </c>
      <c r="S28" s="76" t="s">
        <v>225</v>
      </c>
    </row>
    <row r="29" spans="1:19" ht="11.25">
      <c r="A29" s="58"/>
      <c r="B29" s="58"/>
      <c r="C29" s="76"/>
      <c r="D29" s="81"/>
      <c r="E29" s="76"/>
      <c r="F29" s="77"/>
      <c r="G29" s="77"/>
      <c r="H29" s="82" t="s">
        <v>233</v>
      </c>
      <c r="I29" s="76" t="s">
        <v>227</v>
      </c>
      <c r="J29" s="76"/>
      <c r="K29" s="76"/>
      <c r="L29" s="76"/>
      <c r="M29" s="76"/>
      <c r="N29" s="76">
        <v>2</v>
      </c>
      <c r="O29" s="76"/>
      <c r="P29" s="76"/>
      <c r="Q29" s="76"/>
      <c r="R29" s="76"/>
      <c r="S29" s="76" t="s">
        <v>225</v>
      </c>
    </row>
    <row r="30" spans="1:19" ht="11.25">
      <c r="A30" s="58"/>
      <c r="B30" s="58"/>
      <c r="C30" s="76"/>
      <c r="D30" s="81"/>
      <c r="E30" s="76"/>
      <c r="F30" s="77"/>
      <c r="G30" s="77"/>
      <c r="H30" s="82" t="s">
        <v>234</v>
      </c>
      <c r="I30" s="76" t="s">
        <v>227</v>
      </c>
      <c r="J30" s="76"/>
      <c r="K30" s="76"/>
      <c r="L30" s="76"/>
      <c r="M30" s="76"/>
      <c r="N30" s="76">
        <v>2</v>
      </c>
      <c r="O30" s="76"/>
      <c r="P30" s="76"/>
      <c r="Q30" s="76"/>
      <c r="R30" s="76"/>
      <c r="S30" s="76" t="s">
        <v>225</v>
      </c>
    </row>
    <row r="31" spans="1:19" ht="11.25">
      <c r="A31" s="58"/>
      <c r="B31" s="58"/>
      <c r="C31" s="76"/>
      <c r="D31" s="81"/>
      <c r="E31" s="76"/>
      <c r="F31" s="77"/>
      <c r="G31" s="77"/>
      <c r="H31" s="82" t="s">
        <v>235</v>
      </c>
      <c r="I31" s="76" t="s">
        <v>227</v>
      </c>
      <c r="J31" s="76"/>
      <c r="K31" s="76"/>
      <c r="L31" s="76"/>
      <c r="M31" s="76"/>
      <c r="N31" s="76">
        <v>2</v>
      </c>
      <c r="O31" s="76"/>
      <c r="P31" s="76"/>
      <c r="Q31" s="76"/>
      <c r="R31" s="76"/>
      <c r="S31" s="76" t="s">
        <v>225</v>
      </c>
    </row>
    <row r="32" spans="1:19" ht="11.25">
      <c r="A32" s="58"/>
      <c r="B32" s="58"/>
      <c r="C32" s="76"/>
      <c r="D32" s="81"/>
      <c r="E32" s="76"/>
      <c r="F32" s="77"/>
      <c r="G32" s="77"/>
      <c r="H32" s="82"/>
      <c r="I32" s="76"/>
      <c r="J32" s="76"/>
      <c r="K32" s="76"/>
      <c r="L32" s="76"/>
      <c r="M32" s="76"/>
      <c r="N32" s="76"/>
      <c r="O32" s="76"/>
      <c r="P32" s="76"/>
      <c r="Q32" s="76"/>
      <c r="R32" s="76"/>
      <c r="S32" s="76"/>
    </row>
    <row r="33" spans="1:19" ht="21">
      <c r="A33" s="58"/>
      <c r="B33" s="58"/>
      <c r="C33" s="76" t="s">
        <v>236</v>
      </c>
      <c r="D33" s="81" t="s">
        <v>221</v>
      </c>
      <c r="E33" s="76">
        <v>2</v>
      </c>
      <c r="F33" s="77">
        <v>4</v>
      </c>
      <c r="G33" s="77">
        <v>4</v>
      </c>
      <c r="H33" s="78" t="s">
        <v>237</v>
      </c>
      <c r="I33" s="76" t="s">
        <v>227</v>
      </c>
      <c r="J33" s="76"/>
      <c r="K33" s="76"/>
      <c r="L33" s="76"/>
      <c r="M33" s="76"/>
      <c r="N33" s="76"/>
      <c r="O33" s="76">
        <v>2</v>
      </c>
      <c r="P33" s="76"/>
      <c r="Q33" s="76"/>
      <c r="R33" s="76" t="s">
        <v>224</v>
      </c>
      <c r="S33" s="76" t="s">
        <v>225</v>
      </c>
    </row>
    <row r="34" spans="1:19" ht="21">
      <c r="A34" s="58"/>
      <c r="B34" s="58"/>
      <c r="C34" s="76"/>
      <c r="D34" s="81"/>
      <c r="E34" s="76"/>
      <c r="F34" s="77"/>
      <c r="G34" s="77"/>
      <c r="H34" s="78" t="s">
        <v>238</v>
      </c>
      <c r="I34" s="76" t="s">
        <v>227</v>
      </c>
      <c r="J34" s="76"/>
      <c r="K34" s="76"/>
      <c r="L34" s="76"/>
      <c r="M34" s="76"/>
      <c r="N34" s="76"/>
      <c r="O34" s="76">
        <v>2</v>
      </c>
      <c r="P34" s="76"/>
      <c r="Q34" s="76"/>
      <c r="R34" s="76"/>
      <c r="S34" s="76" t="s">
        <v>225</v>
      </c>
    </row>
    <row r="35" spans="1:19" ht="18" customHeight="1">
      <c r="A35" s="58"/>
      <c r="B35" s="58"/>
      <c r="C35" s="76" t="s">
        <v>239</v>
      </c>
      <c r="D35" s="75" t="s">
        <v>221</v>
      </c>
      <c r="E35" s="76">
        <v>6</v>
      </c>
      <c r="F35" s="76">
        <v>12</v>
      </c>
      <c r="G35" s="77">
        <v>8</v>
      </c>
      <c r="H35" s="78" t="s">
        <v>240</v>
      </c>
      <c r="I35" s="76" t="s">
        <v>227</v>
      </c>
      <c r="J35" s="76"/>
      <c r="K35" s="76"/>
      <c r="L35" s="76"/>
      <c r="M35" s="76"/>
      <c r="N35" s="20"/>
      <c r="O35" s="76">
        <v>2</v>
      </c>
      <c r="P35" s="76"/>
      <c r="Q35" s="76"/>
      <c r="R35" s="76" t="s">
        <v>224</v>
      </c>
      <c r="S35" s="76" t="s">
        <v>225</v>
      </c>
    </row>
    <row r="36" spans="1:19" ht="15.75" customHeight="1">
      <c r="A36" s="58"/>
      <c r="B36" s="58"/>
      <c r="C36" s="76"/>
      <c r="D36" s="75"/>
      <c r="E36" s="76"/>
      <c r="F36" s="76"/>
      <c r="G36" s="77"/>
      <c r="H36" s="78" t="s">
        <v>241</v>
      </c>
      <c r="I36" s="76" t="s">
        <v>227</v>
      </c>
      <c r="J36" s="76"/>
      <c r="K36" s="76"/>
      <c r="L36" s="76"/>
      <c r="M36" s="76"/>
      <c r="N36" s="20"/>
      <c r="O36" s="76">
        <v>2</v>
      </c>
      <c r="P36" s="76"/>
      <c r="Q36" s="76"/>
      <c r="R36" s="76"/>
      <c r="S36" s="76" t="s">
        <v>225</v>
      </c>
    </row>
    <row r="37" spans="1:19" ht="21">
      <c r="A37" s="58"/>
      <c r="B37" s="58"/>
      <c r="C37" s="76"/>
      <c r="D37" s="75"/>
      <c r="E37" s="76"/>
      <c r="F37" s="76"/>
      <c r="G37" s="77"/>
      <c r="H37" s="78" t="s">
        <v>242</v>
      </c>
      <c r="I37" s="76" t="s">
        <v>229</v>
      </c>
      <c r="J37" s="76"/>
      <c r="K37" s="76"/>
      <c r="L37" s="76"/>
      <c r="M37" s="76"/>
      <c r="N37" s="20"/>
      <c r="O37" s="76">
        <v>2</v>
      </c>
      <c r="P37" s="76"/>
      <c r="Q37" s="76"/>
      <c r="R37" s="76"/>
      <c r="S37" s="76" t="s">
        <v>225</v>
      </c>
    </row>
    <row r="38" spans="1:19" ht="16.5" customHeight="1">
      <c r="A38" s="58"/>
      <c r="B38" s="58"/>
      <c r="C38" s="76"/>
      <c r="D38" s="75"/>
      <c r="E38" s="76"/>
      <c r="F38" s="76"/>
      <c r="G38" s="77"/>
      <c r="H38" s="78" t="s">
        <v>243</v>
      </c>
      <c r="I38" s="76" t="s">
        <v>227</v>
      </c>
      <c r="J38" s="76"/>
      <c r="K38" s="76"/>
      <c r="L38" s="76"/>
      <c r="M38" s="76"/>
      <c r="N38" s="20"/>
      <c r="O38" s="76">
        <v>2</v>
      </c>
      <c r="P38" s="76"/>
      <c r="Q38" s="76"/>
      <c r="R38" s="76"/>
      <c r="S38" s="76" t="s">
        <v>225</v>
      </c>
    </row>
    <row r="39" spans="1:19" ht="15.75" customHeight="1">
      <c r="A39" s="58"/>
      <c r="B39" s="58"/>
      <c r="C39" s="76"/>
      <c r="D39" s="75"/>
      <c r="E39" s="76"/>
      <c r="F39" s="76"/>
      <c r="G39" s="77"/>
      <c r="H39" s="78" t="s">
        <v>244</v>
      </c>
      <c r="I39" s="76" t="s">
        <v>227</v>
      </c>
      <c r="J39" s="76"/>
      <c r="K39" s="76"/>
      <c r="L39" s="76"/>
      <c r="M39" s="76"/>
      <c r="N39" s="20"/>
      <c r="O39" s="76">
        <v>2</v>
      </c>
      <c r="P39" s="76"/>
      <c r="Q39" s="76"/>
      <c r="R39" s="76"/>
      <c r="S39" s="76" t="s">
        <v>245</v>
      </c>
    </row>
    <row r="40" spans="1:19" ht="24.75" customHeight="1">
      <c r="A40" s="58"/>
      <c r="B40" s="58"/>
      <c r="C40" s="76"/>
      <c r="D40" s="75"/>
      <c r="E40" s="76"/>
      <c r="F40" s="76"/>
      <c r="G40" s="77"/>
      <c r="H40" s="78" t="s">
        <v>246</v>
      </c>
      <c r="I40" s="76" t="s">
        <v>227</v>
      </c>
      <c r="J40" s="78"/>
      <c r="K40" s="78"/>
      <c r="L40" s="78"/>
      <c r="M40" s="78"/>
      <c r="N40" s="20"/>
      <c r="O40" s="76">
        <v>2</v>
      </c>
      <c r="P40" s="78"/>
      <c r="Q40" s="78"/>
      <c r="R40" s="76"/>
      <c r="S40" s="76" t="s">
        <v>245</v>
      </c>
    </row>
    <row r="41" spans="1:19" ht="11.25" customHeight="1">
      <c r="A41" s="58"/>
      <c r="B41" s="58"/>
      <c r="C41" s="83" t="s">
        <v>247</v>
      </c>
      <c r="D41" s="75" t="s">
        <v>221</v>
      </c>
      <c r="E41" s="76">
        <v>5</v>
      </c>
      <c r="F41" s="76">
        <v>6</v>
      </c>
      <c r="G41" s="77">
        <v>6</v>
      </c>
      <c r="H41" s="82" t="s">
        <v>248</v>
      </c>
      <c r="I41" s="92" t="s">
        <v>227</v>
      </c>
      <c r="J41" s="76"/>
      <c r="K41" s="76"/>
      <c r="L41" s="76"/>
      <c r="M41" s="92">
        <v>1</v>
      </c>
      <c r="N41" s="76"/>
      <c r="O41" s="76"/>
      <c r="P41" s="76"/>
      <c r="Q41" s="76"/>
      <c r="R41" s="76" t="s">
        <v>224</v>
      </c>
      <c r="S41" s="76" t="s">
        <v>225</v>
      </c>
    </row>
    <row r="42" spans="1:19" ht="11.25">
      <c r="A42" s="58"/>
      <c r="B42" s="58"/>
      <c r="C42" s="84"/>
      <c r="D42" s="75"/>
      <c r="E42" s="76"/>
      <c r="F42" s="76"/>
      <c r="G42" s="77"/>
      <c r="H42" s="82" t="s">
        <v>249</v>
      </c>
      <c r="I42" s="92" t="s">
        <v>227</v>
      </c>
      <c r="J42" s="76"/>
      <c r="K42" s="76"/>
      <c r="L42" s="76"/>
      <c r="M42" s="92">
        <v>1</v>
      </c>
      <c r="N42" s="76"/>
      <c r="O42" s="76"/>
      <c r="P42" s="76"/>
      <c r="Q42" s="76"/>
      <c r="R42" s="76"/>
      <c r="S42" s="76" t="s">
        <v>225</v>
      </c>
    </row>
    <row r="43" spans="1:19" ht="11.25">
      <c r="A43" s="58"/>
      <c r="B43" s="58"/>
      <c r="C43" s="84"/>
      <c r="D43" s="75"/>
      <c r="E43" s="76"/>
      <c r="F43" s="76"/>
      <c r="G43" s="77"/>
      <c r="H43" s="85" t="s">
        <v>250</v>
      </c>
      <c r="I43" s="92" t="s">
        <v>223</v>
      </c>
      <c r="J43" s="76"/>
      <c r="K43" s="76"/>
      <c r="L43" s="76"/>
      <c r="M43" s="92">
        <v>1</v>
      </c>
      <c r="N43" s="76"/>
      <c r="O43" s="76"/>
      <c r="P43" s="76"/>
      <c r="Q43" s="76"/>
      <c r="R43" s="76"/>
      <c r="S43" s="76" t="s">
        <v>225</v>
      </c>
    </row>
    <row r="44" spans="1:19" ht="11.25">
      <c r="A44" s="58"/>
      <c r="B44" s="58"/>
      <c r="C44" s="84"/>
      <c r="D44" s="75"/>
      <c r="E44" s="76"/>
      <c r="F44" s="76"/>
      <c r="G44" s="77"/>
      <c r="H44" s="85" t="s">
        <v>251</v>
      </c>
      <c r="I44" s="92" t="s">
        <v>223</v>
      </c>
      <c r="J44" s="76"/>
      <c r="K44" s="76"/>
      <c r="L44" s="76"/>
      <c r="M44" s="92">
        <v>1</v>
      </c>
      <c r="N44" s="76"/>
      <c r="O44" s="76"/>
      <c r="P44" s="76"/>
      <c r="Q44" s="76"/>
      <c r="R44" s="76"/>
      <c r="S44" s="76" t="s">
        <v>225</v>
      </c>
    </row>
    <row r="45" spans="1:19" ht="11.25">
      <c r="A45" s="58"/>
      <c r="B45" s="58"/>
      <c r="C45" s="84"/>
      <c r="D45" s="75"/>
      <c r="E45" s="76"/>
      <c r="F45" s="76"/>
      <c r="G45" s="77"/>
      <c r="H45" s="85" t="s">
        <v>252</v>
      </c>
      <c r="I45" s="57" t="s">
        <v>206</v>
      </c>
      <c r="J45" s="76"/>
      <c r="K45" s="76"/>
      <c r="L45" s="76"/>
      <c r="M45" s="92">
        <v>2</v>
      </c>
      <c r="N45" s="76"/>
      <c r="O45" s="76"/>
      <c r="P45" s="76"/>
      <c r="Q45" s="76"/>
      <c r="R45" s="76"/>
      <c r="S45" s="76" t="s">
        <v>225</v>
      </c>
    </row>
    <row r="46" spans="1:19" ht="11.25">
      <c r="A46" s="58"/>
      <c r="B46" s="58"/>
      <c r="C46" s="86"/>
      <c r="D46" s="75"/>
      <c r="E46" s="76"/>
      <c r="F46" s="76"/>
      <c r="G46" s="77"/>
      <c r="H46" s="85"/>
      <c r="I46" s="57"/>
      <c r="J46" s="76"/>
      <c r="K46" s="76"/>
      <c r="L46" s="76"/>
      <c r="M46" s="92"/>
      <c r="N46" s="76"/>
      <c r="O46" s="76"/>
      <c r="P46" s="76"/>
      <c r="Q46" s="76"/>
      <c r="R46" s="76"/>
      <c r="S46" s="76"/>
    </row>
    <row r="47" spans="1:19" ht="11.25">
      <c r="A47" s="58"/>
      <c r="B47" s="58"/>
      <c r="C47" s="76" t="s">
        <v>253</v>
      </c>
      <c r="D47" s="81" t="s">
        <v>221</v>
      </c>
      <c r="E47" s="76">
        <v>3</v>
      </c>
      <c r="F47" s="77">
        <v>8</v>
      </c>
      <c r="G47" s="77">
        <v>8</v>
      </c>
      <c r="H47" s="82" t="s">
        <v>254</v>
      </c>
      <c r="I47" s="76" t="s">
        <v>227</v>
      </c>
      <c r="J47" s="76"/>
      <c r="K47" s="76"/>
      <c r="L47" s="76"/>
      <c r="M47" s="76"/>
      <c r="N47" s="76"/>
      <c r="O47" s="76"/>
      <c r="P47" s="76">
        <v>2</v>
      </c>
      <c r="Q47" s="76"/>
      <c r="R47" s="76" t="s">
        <v>224</v>
      </c>
      <c r="S47" s="76" t="s">
        <v>225</v>
      </c>
    </row>
    <row r="48" spans="1:19" ht="11.25">
      <c r="A48" s="58"/>
      <c r="B48" s="58"/>
      <c r="C48" s="76"/>
      <c r="D48" s="81"/>
      <c r="E48" s="76"/>
      <c r="F48" s="77"/>
      <c r="G48" s="77"/>
      <c r="H48" s="82" t="s">
        <v>255</v>
      </c>
      <c r="I48" s="76" t="s">
        <v>227</v>
      </c>
      <c r="J48" s="76"/>
      <c r="K48" s="76"/>
      <c r="L48" s="76"/>
      <c r="M48" s="76"/>
      <c r="N48" s="76"/>
      <c r="O48" s="76"/>
      <c r="P48" s="76">
        <v>2</v>
      </c>
      <c r="Q48" s="76"/>
      <c r="R48" s="76"/>
      <c r="S48" s="76" t="s">
        <v>225</v>
      </c>
    </row>
    <row r="49" spans="1:19" ht="24.75" customHeight="1">
      <c r="A49" s="58"/>
      <c r="B49" s="58"/>
      <c r="C49" s="76"/>
      <c r="D49" s="81"/>
      <c r="E49" s="76"/>
      <c r="F49" s="77"/>
      <c r="G49" s="77"/>
      <c r="H49" s="82" t="s">
        <v>256</v>
      </c>
      <c r="I49" s="92" t="s">
        <v>229</v>
      </c>
      <c r="J49" s="76"/>
      <c r="K49" s="76"/>
      <c r="L49" s="76"/>
      <c r="M49" s="76"/>
      <c r="N49" s="76"/>
      <c r="O49" s="76"/>
      <c r="P49" s="76">
        <v>4</v>
      </c>
      <c r="Q49" s="76"/>
      <c r="R49" s="76"/>
      <c r="S49" s="76" t="s">
        <v>225</v>
      </c>
    </row>
    <row r="50" spans="1:19" ht="21">
      <c r="A50" s="58"/>
      <c r="B50" s="58"/>
      <c r="C50" s="76" t="s">
        <v>257</v>
      </c>
      <c r="D50" s="81" t="s">
        <v>221</v>
      </c>
      <c r="E50" s="76">
        <v>3</v>
      </c>
      <c r="F50" s="77">
        <v>6</v>
      </c>
      <c r="G50" s="77">
        <v>6</v>
      </c>
      <c r="H50" s="82" t="s">
        <v>258</v>
      </c>
      <c r="I50" s="92" t="s">
        <v>227</v>
      </c>
      <c r="J50" s="76"/>
      <c r="K50" s="76"/>
      <c r="L50" s="76"/>
      <c r="M50" s="76"/>
      <c r="N50" s="76"/>
      <c r="O50" s="76">
        <v>2</v>
      </c>
      <c r="P50" s="76"/>
      <c r="Q50" s="76"/>
      <c r="R50" s="52" t="s">
        <v>259</v>
      </c>
      <c r="S50" s="76" t="s">
        <v>225</v>
      </c>
    </row>
    <row r="51" spans="1:19" ht="18" customHeight="1">
      <c r="A51" s="58"/>
      <c r="B51" s="58"/>
      <c r="C51" s="76"/>
      <c r="D51" s="81"/>
      <c r="E51" s="76"/>
      <c r="F51" s="77"/>
      <c r="G51" s="77"/>
      <c r="H51" s="82" t="s">
        <v>260</v>
      </c>
      <c r="I51" s="92" t="s">
        <v>227</v>
      </c>
      <c r="J51" s="76"/>
      <c r="K51" s="76"/>
      <c r="L51" s="76"/>
      <c r="M51" s="76"/>
      <c r="N51" s="76"/>
      <c r="O51" s="76">
        <v>1</v>
      </c>
      <c r="P51" s="76"/>
      <c r="Q51" s="76"/>
      <c r="R51" s="76"/>
      <c r="S51" s="76" t="s">
        <v>225</v>
      </c>
    </row>
    <row r="52" spans="1:19" ht="19.5" customHeight="1">
      <c r="A52" s="58"/>
      <c r="B52" s="58"/>
      <c r="C52" s="76"/>
      <c r="D52" s="81"/>
      <c r="E52" s="76"/>
      <c r="F52" s="77"/>
      <c r="G52" s="77"/>
      <c r="H52" s="82" t="s">
        <v>261</v>
      </c>
      <c r="I52" s="92" t="s">
        <v>227</v>
      </c>
      <c r="J52" s="76"/>
      <c r="K52" s="76"/>
      <c r="L52" s="76"/>
      <c r="M52" s="76"/>
      <c r="N52" s="76"/>
      <c r="O52" s="76">
        <v>3</v>
      </c>
      <c r="P52" s="76"/>
      <c r="Q52" s="76"/>
      <c r="R52" s="76"/>
      <c r="S52" s="76" t="s">
        <v>225</v>
      </c>
    </row>
    <row r="53" spans="1:19" ht="11.25">
      <c r="A53" s="58"/>
      <c r="B53" s="58"/>
      <c r="C53" s="76" t="s">
        <v>262</v>
      </c>
      <c r="D53" s="81" t="s">
        <v>221</v>
      </c>
      <c r="E53" s="76">
        <v>8</v>
      </c>
      <c r="F53" s="77">
        <v>8</v>
      </c>
      <c r="G53" s="77">
        <v>8</v>
      </c>
      <c r="H53" s="82" t="s">
        <v>263</v>
      </c>
      <c r="I53" s="92" t="s">
        <v>227</v>
      </c>
      <c r="J53" s="76"/>
      <c r="K53" s="76"/>
      <c r="L53" s="76"/>
      <c r="M53" s="76"/>
      <c r="N53" s="76"/>
      <c r="O53" s="76"/>
      <c r="P53" s="76">
        <v>1</v>
      </c>
      <c r="Q53" s="76"/>
      <c r="R53" s="76" t="s">
        <v>224</v>
      </c>
      <c r="S53" s="76" t="s">
        <v>225</v>
      </c>
    </row>
    <row r="54" spans="1:19" ht="11.25">
      <c r="A54" s="58"/>
      <c r="B54" s="58"/>
      <c r="C54" s="76"/>
      <c r="D54" s="81"/>
      <c r="E54" s="76"/>
      <c r="F54" s="77"/>
      <c r="G54" s="77"/>
      <c r="H54" s="82" t="s">
        <v>264</v>
      </c>
      <c r="I54" s="92" t="s">
        <v>227</v>
      </c>
      <c r="J54" s="76"/>
      <c r="K54" s="76"/>
      <c r="L54" s="76"/>
      <c r="M54" s="76"/>
      <c r="N54" s="76"/>
      <c r="O54" s="76"/>
      <c r="P54" s="76">
        <v>1</v>
      </c>
      <c r="Q54" s="76"/>
      <c r="R54" s="76"/>
      <c r="S54" s="76" t="s">
        <v>225</v>
      </c>
    </row>
    <row r="55" spans="1:19" ht="21.75">
      <c r="A55" s="58"/>
      <c r="B55" s="58"/>
      <c r="C55" s="76"/>
      <c r="D55" s="81"/>
      <c r="E55" s="76"/>
      <c r="F55" s="77"/>
      <c r="G55" s="77"/>
      <c r="H55" s="82" t="s">
        <v>265</v>
      </c>
      <c r="I55" s="92" t="s">
        <v>223</v>
      </c>
      <c r="J55" s="76"/>
      <c r="K55" s="76"/>
      <c r="L55" s="76"/>
      <c r="M55" s="76"/>
      <c r="N55" s="76"/>
      <c r="O55" s="76"/>
      <c r="P55" s="76">
        <v>1</v>
      </c>
      <c r="Q55" s="76"/>
      <c r="R55" s="76"/>
      <c r="S55" s="76" t="s">
        <v>225</v>
      </c>
    </row>
    <row r="56" spans="1:19" ht="11.25">
      <c r="A56" s="58"/>
      <c r="B56" s="58"/>
      <c r="C56" s="76"/>
      <c r="D56" s="81"/>
      <c r="E56" s="76"/>
      <c r="F56" s="77"/>
      <c r="G56" s="77"/>
      <c r="H56" s="82" t="s">
        <v>266</v>
      </c>
      <c r="I56" s="92" t="s">
        <v>223</v>
      </c>
      <c r="J56" s="76"/>
      <c r="K56" s="76"/>
      <c r="L56" s="76"/>
      <c r="M56" s="76"/>
      <c r="N56" s="76"/>
      <c r="O56" s="76"/>
      <c r="P56" s="76">
        <v>1</v>
      </c>
      <c r="Q56" s="76"/>
      <c r="R56" s="76"/>
      <c r="S56" s="76" t="s">
        <v>225</v>
      </c>
    </row>
    <row r="57" spans="1:19" ht="21">
      <c r="A57" s="58"/>
      <c r="B57" s="58"/>
      <c r="C57" s="76"/>
      <c r="D57" s="81"/>
      <c r="E57" s="76"/>
      <c r="F57" s="77"/>
      <c r="G57" s="77"/>
      <c r="H57" s="82" t="s">
        <v>267</v>
      </c>
      <c r="I57" s="92" t="s">
        <v>223</v>
      </c>
      <c r="J57" s="76"/>
      <c r="K57" s="76"/>
      <c r="L57" s="76"/>
      <c r="M57" s="76"/>
      <c r="N57" s="76"/>
      <c r="O57" s="76"/>
      <c r="P57" s="76">
        <v>1</v>
      </c>
      <c r="Q57" s="76"/>
      <c r="R57" s="76"/>
      <c r="S57" s="76" t="s">
        <v>225</v>
      </c>
    </row>
    <row r="58" spans="1:19" ht="11.25">
      <c r="A58" s="58"/>
      <c r="B58" s="58"/>
      <c r="C58" s="76"/>
      <c r="D58" s="81"/>
      <c r="E58" s="76"/>
      <c r="F58" s="77"/>
      <c r="G58" s="77"/>
      <c r="H58" s="82" t="s">
        <v>268</v>
      </c>
      <c r="I58" s="92" t="s">
        <v>229</v>
      </c>
      <c r="J58" s="76"/>
      <c r="K58" s="76"/>
      <c r="L58" s="76"/>
      <c r="M58" s="76"/>
      <c r="N58" s="76"/>
      <c r="O58" s="76"/>
      <c r="P58" s="76">
        <v>1</v>
      </c>
      <c r="Q58" s="76"/>
      <c r="R58" s="76"/>
      <c r="S58" s="76" t="s">
        <v>269</v>
      </c>
    </row>
    <row r="59" spans="1:19" ht="11.25">
      <c r="A59" s="58"/>
      <c r="B59" s="58"/>
      <c r="C59" s="76"/>
      <c r="D59" s="81"/>
      <c r="E59" s="76"/>
      <c r="F59" s="77"/>
      <c r="G59" s="77"/>
      <c r="H59" s="82" t="s">
        <v>270</v>
      </c>
      <c r="I59" s="92" t="s">
        <v>229</v>
      </c>
      <c r="J59" s="76"/>
      <c r="K59" s="76"/>
      <c r="L59" s="76"/>
      <c r="M59" s="76"/>
      <c r="N59" s="76"/>
      <c r="O59" s="76"/>
      <c r="P59" s="76">
        <v>1</v>
      </c>
      <c r="Q59" s="76"/>
      <c r="R59" s="76"/>
      <c r="S59" s="76"/>
    </row>
    <row r="60" spans="1:19" ht="11.25">
      <c r="A60" s="58"/>
      <c r="B60" s="58"/>
      <c r="C60" s="76"/>
      <c r="D60" s="81"/>
      <c r="E60" s="76"/>
      <c r="F60" s="77"/>
      <c r="G60" s="77"/>
      <c r="H60" s="87" t="s">
        <v>271</v>
      </c>
      <c r="I60" s="92" t="s">
        <v>229</v>
      </c>
      <c r="J60" s="76"/>
      <c r="K60" s="76"/>
      <c r="L60" s="76"/>
      <c r="M60" s="76"/>
      <c r="N60" s="76"/>
      <c r="O60" s="76"/>
      <c r="P60" s="76">
        <v>1</v>
      </c>
      <c r="Q60" s="76"/>
      <c r="R60" s="76"/>
      <c r="S60" s="76"/>
    </row>
    <row r="61" spans="1:19" ht="11.25">
      <c r="A61" s="58"/>
      <c r="B61" s="58"/>
      <c r="C61" s="83" t="s">
        <v>272</v>
      </c>
      <c r="D61" s="54">
        <v>1</v>
      </c>
      <c r="E61" s="83">
        <v>20</v>
      </c>
      <c r="F61" s="56">
        <v>40</v>
      </c>
      <c r="G61" s="56">
        <v>40</v>
      </c>
      <c r="H61" s="88" t="s">
        <v>273</v>
      </c>
      <c r="I61" s="93" t="s">
        <v>195</v>
      </c>
      <c r="J61" s="83"/>
      <c r="K61" s="83"/>
      <c r="L61" s="83"/>
      <c r="M61" s="83"/>
      <c r="N61" s="83">
        <v>2</v>
      </c>
      <c r="O61" s="83"/>
      <c r="P61" s="83"/>
      <c r="Q61" s="83"/>
      <c r="R61" s="51" t="s">
        <v>196</v>
      </c>
      <c r="S61" s="76" t="s">
        <v>225</v>
      </c>
    </row>
    <row r="62" spans="1:19" ht="21">
      <c r="A62" s="58"/>
      <c r="B62" s="58"/>
      <c r="C62" s="84"/>
      <c r="D62" s="60"/>
      <c r="E62" s="84"/>
      <c r="F62" s="62"/>
      <c r="G62" s="62"/>
      <c r="H62" s="88" t="s">
        <v>274</v>
      </c>
      <c r="I62" s="93" t="s">
        <v>195</v>
      </c>
      <c r="J62" s="83"/>
      <c r="K62" s="83"/>
      <c r="L62" s="83"/>
      <c r="M62" s="83"/>
      <c r="N62" s="83">
        <v>2</v>
      </c>
      <c r="O62" s="83"/>
      <c r="P62" s="83"/>
      <c r="Q62" s="83"/>
      <c r="R62" s="84"/>
      <c r="S62" s="76" t="s">
        <v>225</v>
      </c>
    </row>
    <row r="63" spans="1:19" ht="21.75">
      <c r="A63" s="58"/>
      <c r="B63" s="58"/>
      <c r="C63" s="84"/>
      <c r="D63" s="60"/>
      <c r="E63" s="84"/>
      <c r="F63" s="62"/>
      <c r="G63" s="62"/>
      <c r="H63" s="88" t="s">
        <v>275</v>
      </c>
      <c r="I63" s="93" t="s">
        <v>195</v>
      </c>
      <c r="J63" s="83"/>
      <c r="K63" s="83"/>
      <c r="L63" s="83"/>
      <c r="M63" s="83"/>
      <c r="N63" s="83">
        <v>2</v>
      </c>
      <c r="O63" s="83"/>
      <c r="P63" s="83"/>
      <c r="Q63" s="83"/>
      <c r="R63" s="84"/>
      <c r="S63" s="76" t="s">
        <v>225</v>
      </c>
    </row>
    <row r="64" spans="1:19" ht="11.25">
      <c r="A64" s="58"/>
      <c r="B64" s="58"/>
      <c r="C64" s="84"/>
      <c r="D64" s="60"/>
      <c r="E64" s="84"/>
      <c r="F64" s="62"/>
      <c r="G64" s="62"/>
      <c r="H64" s="88" t="s">
        <v>276</v>
      </c>
      <c r="I64" s="94"/>
      <c r="J64" s="83"/>
      <c r="K64" s="83"/>
      <c r="L64" s="83"/>
      <c r="M64" s="83"/>
      <c r="N64" s="83">
        <v>2</v>
      </c>
      <c r="O64" s="83"/>
      <c r="P64" s="83"/>
      <c r="Q64" s="83"/>
      <c r="R64" s="84"/>
      <c r="S64" s="76" t="s">
        <v>225</v>
      </c>
    </row>
    <row r="65" spans="1:19" ht="21.75">
      <c r="A65" s="58"/>
      <c r="B65" s="58"/>
      <c r="C65" s="84"/>
      <c r="D65" s="60"/>
      <c r="E65" s="84"/>
      <c r="F65" s="62"/>
      <c r="G65" s="62"/>
      <c r="H65" s="96" t="s">
        <v>277</v>
      </c>
      <c r="I65" s="93" t="s">
        <v>206</v>
      </c>
      <c r="J65" s="83"/>
      <c r="K65" s="83"/>
      <c r="L65" s="83"/>
      <c r="M65" s="83"/>
      <c r="N65" s="83">
        <v>2</v>
      </c>
      <c r="O65" s="83"/>
      <c r="P65" s="83"/>
      <c r="Q65" s="83"/>
      <c r="R65" s="84"/>
      <c r="S65" s="76" t="s">
        <v>225</v>
      </c>
    </row>
    <row r="66" spans="1:19" ht="11.25">
      <c r="A66" s="58"/>
      <c r="B66" s="58"/>
      <c r="C66" s="84"/>
      <c r="D66" s="60"/>
      <c r="E66" s="84"/>
      <c r="F66" s="62"/>
      <c r="G66" s="62"/>
      <c r="H66" s="88" t="s">
        <v>278</v>
      </c>
      <c r="I66" s="93" t="s">
        <v>195</v>
      </c>
      <c r="J66" s="83"/>
      <c r="K66" s="83"/>
      <c r="L66" s="83"/>
      <c r="M66" s="83"/>
      <c r="N66" s="83">
        <v>2</v>
      </c>
      <c r="O66" s="83"/>
      <c r="P66" s="83"/>
      <c r="Q66" s="83"/>
      <c r="R66" s="84"/>
      <c r="S66" s="76" t="s">
        <v>225</v>
      </c>
    </row>
    <row r="67" spans="1:19" ht="11.25">
      <c r="A67" s="58"/>
      <c r="B67" s="58"/>
      <c r="C67" s="84"/>
      <c r="D67" s="60"/>
      <c r="E67" s="84"/>
      <c r="F67" s="62"/>
      <c r="G67" s="62"/>
      <c r="H67" s="88" t="s">
        <v>279</v>
      </c>
      <c r="I67" s="93" t="s">
        <v>195</v>
      </c>
      <c r="J67" s="83"/>
      <c r="K67" s="83"/>
      <c r="L67" s="83"/>
      <c r="M67" s="83"/>
      <c r="N67" s="83">
        <v>2</v>
      </c>
      <c r="O67" s="83"/>
      <c r="P67" s="83"/>
      <c r="Q67" s="83"/>
      <c r="R67" s="84"/>
      <c r="S67" s="76" t="s">
        <v>225</v>
      </c>
    </row>
    <row r="68" spans="1:19" ht="11.25">
      <c r="A68" s="58"/>
      <c r="B68" s="58"/>
      <c r="C68" s="84"/>
      <c r="D68" s="60"/>
      <c r="E68" s="84"/>
      <c r="F68" s="62"/>
      <c r="G68" s="62"/>
      <c r="H68" s="88" t="s">
        <v>280</v>
      </c>
      <c r="I68" s="93" t="s">
        <v>195</v>
      </c>
      <c r="J68" s="83"/>
      <c r="K68" s="83"/>
      <c r="L68" s="83"/>
      <c r="M68" s="83"/>
      <c r="N68" s="83">
        <v>2</v>
      </c>
      <c r="O68" s="83"/>
      <c r="P68" s="83"/>
      <c r="Q68" s="83"/>
      <c r="R68" s="84"/>
      <c r="S68" s="76" t="s">
        <v>225</v>
      </c>
    </row>
    <row r="69" spans="1:19" ht="11.25">
      <c r="A69" s="58"/>
      <c r="B69" s="58"/>
      <c r="C69" s="84"/>
      <c r="D69" s="60"/>
      <c r="E69" s="84"/>
      <c r="F69" s="62"/>
      <c r="G69" s="62"/>
      <c r="H69" s="88" t="s">
        <v>281</v>
      </c>
      <c r="I69" s="93" t="s">
        <v>195</v>
      </c>
      <c r="J69" s="83"/>
      <c r="K69" s="83"/>
      <c r="L69" s="83"/>
      <c r="M69" s="83"/>
      <c r="N69" s="83">
        <v>2</v>
      </c>
      <c r="O69" s="83"/>
      <c r="P69" s="83"/>
      <c r="Q69" s="83"/>
      <c r="R69" s="84"/>
      <c r="S69" s="76" t="s">
        <v>225</v>
      </c>
    </row>
    <row r="70" spans="1:19" ht="11.25">
      <c r="A70" s="58"/>
      <c r="B70" s="58"/>
      <c r="C70" s="84"/>
      <c r="D70" s="60"/>
      <c r="E70" s="84"/>
      <c r="F70" s="62"/>
      <c r="G70" s="62"/>
      <c r="H70" s="88" t="s">
        <v>282</v>
      </c>
      <c r="I70" s="93" t="s">
        <v>195</v>
      </c>
      <c r="J70" s="83"/>
      <c r="K70" s="83"/>
      <c r="L70" s="83"/>
      <c r="M70" s="83"/>
      <c r="N70" s="83">
        <v>2</v>
      </c>
      <c r="O70" s="83"/>
      <c r="P70" s="83"/>
      <c r="Q70" s="83"/>
      <c r="R70" s="84"/>
      <c r="S70" s="76" t="s">
        <v>225</v>
      </c>
    </row>
    <row r="71" spans="1:19" ht="11.25">
      <c r="A71" s="58"/>
      <c r="B71" s="58"/>
      <c r="C71" s="84"/>
      <c r="D71" s="60"/>
      <c r="E71" s="84"/>
      <c r="F71" s="62"/>
      <c r="G71" s="62"/>
      <c r="H71" s="88" t="s">
        <v>283</v>
      </c>
      <c r="I71" s="93" t="s">
        <v>195</v>
      </c>
      <c r="J71" s="83"/>
      <c r="K71" s="83"/>
      <c r="L71" s="83"/>
      <c r="M71" s="83"/>
      <c r="N71" s="83">
        <v>2</v>
      </c>
      <c r="O71" s="83"/>
      <c r="P71" s="83"/>
      <c r="Q71" s="83"/>
      <c r="R71" s="84"/>
      <c r="S71" s="76" t="s">
        <v>225</v>
      </c>
    </row>
    <row r="72" spans="1:19" ht="11.25">
      <c r="A72" s="58"/>
      <c r="B72" s="58"/>
      <c r="C72" s="84"/>
      <c r="D72" s="60"/>
      <c r="E72" s="84"/>
      <c r="F72" s="62"/>
      <c r="G72" s="62"/>
      <c r="H72" s="88" t="s">
        <v>284</v>
      </c>
      <c r="I72" s="93" t="s">
        <v>195</v>
      </c>
      <c r="J72" s="83"/>
      <c r="K72" s="83"/>
      <c r="L72" s="83"/>
      <c r="M72" s="83"/>
      <c r="N72" s="83">
        <v>2</v>
      </c>
      <c r="O72" s="83"/>
      <c r="P72" s="83"/>
      <c r="Q72" s="83"/>
      <c r="R72" s="84"/>
      <c r="S72" s="76" t="s">
        <v>225</v>
      </c>
    </row>
    <row r="73" spans="1:19" ht="11.25">
      <c r="A73" s="58"/>
      <c r="B73" s="58"/>
      <c r="C73" s="84"/>
      <c r="D73" s="60"/>
      <c r="E73" s="84"/>
      <c r="F73" s="62"/>
      <c r="G73" s="62"/>
      <c r="H73" s="88" t="s">
        <v>285</v>
      </c>
      <c r="I73" s="93" t="s">
        <v>195</v>
      </c>
      <c r="J73" s="83"/>
      <c r="K73" s="83"/>
      <c r="L73" s="83"/>
      <c r="M73" s="83"/>
      <c r="N73" s="83">
        <v>2</v>
      </c>
      <c r="O73" s="83"/>
      <c r="P73" s="83"/>
      <c r="Q73" s="83"/>
      <c r="R73" s="84"/>
      <c r="S73" s="76" t="s">
        <v>225</v>
      </c>
    </row>
    <row r="74" spans="1:19" ht="11.25">
      <c r="A74" s="58"/>
      <c r="B74" s="58"/>
      <c r="C74" s="84"/>
      <c r="D74" s="60"/>
      <c r="E74" s="84"/>
      <c r="F74" s="62"/>
      <c r="G74" s="62"/>
      <c r="H74" s="88" t="s">
        <v>286</v>
      </c>
      <c r="I74" s="93" t="s">
        <v>195</v>
      </c>
      <c r="J74" s="83"/>
      <c r="K74" s="83"/>
      <c r="L74" s="83"/>
      <c r="M74" s="83"/>
      <c r="N74" s="83">
        <v>2</v>
      </c>
      <c r="O74" s="83"/>
      <c r="P74" s="83"/>
      <c r="Q74" s="83"/>
      <c r="R74" s="84"/>
      <c r="S74" s="76" t="s">
        <v>225</v>
      </c>
    </row>
    <row r="75" spans="1:19" ht="11.25">
      <c r="A75" s="58"/>
      <c r="B75" s="58"/>
      <c r="C75" s="84"/>
      <c r="D75" s="60"/>
      <c r="E75" s="84"/>
      <c r="F75" s="62"/>
      <c r="G75" s="62"/>
      <c r="H75" s="88" t="s">
        <v>287</v>
      </c>
      <c r="I75" s="93" t="s">
        <v>206</v>
      </c>
      <c r="J75" s="83"/>
      <c r="K75" s="83"/>
      <c r="L75" s="83"/>
      <c r="M75" s="83"/>
      <c r="N75" s="83">
        <v>2</v>
      </c>
      <c r="O75" s="83"/>
      <c r="P75" s="83"/>
      <c r="Q75" s="83"/>
      <c r="R75" s="84"/>
      <c r="S75" s="76" t="s">
        <v>225</v>
      </c>
    </row>
    <row r="76" spans="1:19" ht="11.25">
      <c r="A76" s="58"/>
      <c r="B76" s="58"/>
      <c r="C76" s="84"/>
      <c r="D76" s="60"/>
      <c r="E76" s="84"/>
      <c r="F76" s="62"/>
      <c r="G76" s="62"/>
      <c r="H76" s="88" t="s">
        <v>288</v>
      </c>
      <c r="I76" s="93" t="s">
        <v>195</v>
      </c>
      <c r="J76" s="83"/>
      <c r="K76" s="83"/>
      <c r="L76" s="83"/>
      <c r="M76" s="83"/>
      <c r="N76" s="83">
        <v>2</v>
      </c>
      <c r="O76" s="83"/>
      <c r="P76" s="83"/>
      <c r="Q76" s="83"/>
      <c r="R76" s="84"/>
      <c r="S76" s="76" t="s">
        <v>225</v>
      </c>
    </row>
    <row r="77" spans="1:19" ht="11.25">
      <c r="A77" s="58"/>
      <c r="B77" s="58"/>
      <c r="C77" s="84"/>
      <c r="D77" s="60"/>
      <c r="E77" s="84"/>
      <c r="F77" s="62"/>
      <c r="G77" s="62"/>
      <c r="H77" s="88" t="s">
        <v>289</v>
      </c>
      <c r="I77" s="93" t="s">
        <v>195</v>
      </c>
      <c r="J77" s="83"/>
      <c r="K77" s="83"/>
      <c r="L77" s="83"/>
      <c r="M77" s="83"/>
      <c r="N77" s="83">
        <v>2</v>
      </c>
      <c r="O77" s="83"/>
      <c r="P77" s="83"/>
      <c r="Q77" s="83"/>
      <c r="R77" s="84"/>
      <c r="S77" s="76" t="s">
        <v>225</v>
      </c>
    </row>
    <row r="78" spans="1:19" ht="21">
      <c r="A78" s="58"/>
      <c r="B78" s="58"/>
      <c r="C78" s="84"/>
      <c r="D78" s="60"/>
      <c r="E78" s="84"/>
      <c r="F78" s="62"/>
      <c r="G78" s="62"/>
      <c r="H78" s="88" t="s">
        <v>290</v>
      </c>
      <c r="I78" s="93" t="s">
        <v>206</v>
      </c>
      <c r="J78" s="83"/>
      <c r="K78" s="83"/>
      <c r="L78" s="83"/>
      <c r="M78" s="83"/>
      <c r="N78" s="83">
        <v>2</v>
      </c>
      <c r="O78" s="83"/>
      <c r="P78" s="83"/>
      <c r="Q78" s="83"/>
      <c r="R78" s="84"/>
      <c r="S78" s="76" t="s">
        <v>225</v>
      </c>
    </row>
    <row r="79" spans="1:19" ht="11.25">
      <c r="A79" s="58"/>
      <c r="B79" s="58"/>
      <c r="C79" s="84"/>
      <c r="D79" s="60"/>
      <c r="E79" s="84"/>
      <c r="F79" s="62"/>
      <c r="G79" s="62"/>
      <c r="H79" s="88" t="s">
        <v>291</v>
      </c>
      <c r="I79" s="93" t="s">
        <v>195</v>
      </c>
      <c r="J79" s="83"/>
      <c r="K79" s="83"/>
      <c r="L79" s="83"/>
      <c r="M79" s="83"/>
      <c r="N79" s="83">
        <v>2</v>
      </c>
      <c r="O79" s="83"/>
      <c r="P79" s="83"/>
      <c r="Q79" s="83"/>
      <c r="R79" s="84"/>
      <c r="S79" s="76" t="s">
        <v>225</v>
      </c>
    </row>
    <row r="80" spans="1:19" ht="11.25">
      <c r="A80" s="58"/>
      <c r="B80" s="58"/>
      <c r="C80" s="86"/>
      <c r="D80" s="65"/>
      <c r="E80" s="86"/>
      <c r="F80" s="67"/>
      <c r="G80" s="67"/>
      <c r="H80" s="88" t="s">
        <v>292</v>
      </c>
      <c r="I80" s="93" t="s">
        <v>195</v>
      </c>
      <c r="J80" s="83"/>
      <c r="K80" s="83"/>
      <c r="L80" s="83"/>
      <c r="M80" s="83"/>
      <c r="N80" s="83">
        <v>2</v>
      </c>
      <c r="O80" s="83"/>
      <c r="P80" s="83"/>
      <c r="Q80" s="83"/>
      <c r="R80" s="86"/>
      <c r="S80" s="76" t="s">
        <v>225</v>
      </c>
    </row>
    <row r="81" spans="1:19" ht="11.25">
      <c r="A81" s="58"/>
      <c r="B81" s="95"/>
      <c r="C81" s="97" t="s">
        <v>133</v>
      </c>
      <c r="D81" s="98"/>
      <c r="E81" s="99">
        <f>SUM(E24:E60)</f>
        <v>35</v>
      </c>
      <c r="F81" s="99">
        <f>SUM(F24:F60)</f>
        <v>60</v>
      </c>
      <c r="G81" s="99">
        <f>SUM(G24:G60)</f>
        <v>56</v>
      </c>
      <c r="H81" s="97"/>
      <c r="I81" s="97"/>
      <c r="J81" s="97"/>
      <c r="K81" s="97"/>
      <c r="L81" s="97"/>
      <c r="M81" s="97">
        <f>SUM(M24:M60)</f>
        <v>6</v>
      </c>
      <c r="N81" s="97">
        <f>SUM(N24:N60)</f>
        <v>16</v>
      </c>
      <c r="O81" s="97">
        <f>SUM(O24:O60)</f>
        <v>22</v>
      </c>
      <c r="P81" s="97">
        <f>SUM(P24:P60)</f>
        <v>16</v>
      </c>
      <c r="Q81" s="97"/>
      <c r="R81" s="119"/>
      <c r="S81" s="97"/>
    </row>
    <row r="82" spans="1:19" ht="21">
      <c r="A82" s="58"/>
      <c r="B82" s="51" t="s">
        <v>293</v>
      </c>
      <c r="C82" s="97" t="s">
        <v>294</v>
      </c>
      <c r="D82" s="98" t="s">
        <v>221</v>
      </c>
      <c r="E82" s="99">
        <v>6</v>
      </c>
      <c r="F82" s="99">
        <v>6</v>
      </c>
      <c r="G82" s="99">
        <v>6</v>
      </c>
      <c r="H82" s="88" t="s">
        <v>295</v>
      </c>
      <c r="I82" s="93" t="s">
        <v>195</v>
      </c>
      <c r="J82" s="97"/>
      <c r="K82" s="97"/>
      <c r="L82" s="97"/>
      <c r="M82" s="97"/>
      <c r="N82" s="97">
        <v>1</v>
      </c>
      <c r="O82" s="97"/>
      <c r="P82" s="97"/>
      <c r="Q82" s="97"/>
      <c r="R82" s="119"/>
      <c r="S82" s="76" t="s">
        <v>225</v>
      </c>
    </row>
    <row r="83" spans="1:19" ht="21">
      <c r="A83" s="58"/>
      <c r="B83" s="58"/>
      <c r="C83" s="100"/>
      <c r="D83" s="101"/>
      <c r="E83" s="102"/>
      <c r="F83" s="102"/>
      <c r="G83" s="102"/>
      <c r="H83" s="88" t="s">
        <v>296</v>
      </c>
      <c r="I83" s="93" t="s">
        <v>195</v>
      </c>
      <c r="J83" s="97"/>
      <c r="K83" s="97"/>
      <c r="L83" s="97"/>
      <c r="M83" s="97"/>
      <c r="N83" s="97">
        <v>1</v>
      </c>
      <c r="O83" s="97"/>
      <c r="P83" s="97"/>
      <c r="Q83" s="97"/>
      <c r="R83" s="119"/>
      <c r="S83" s="76" t="s">
        <v>225</v>
      </c>
    </row>
    <row r="84" spans="1:19" ht="21">
      <c r="A84" s="58"/>
      <c r="B84" s="58"/>
      <c r="C84" s="100"/>
      <c r="D84" s="101"/>
      <c r="E84" s="102"/>
      <c r="F84" s="102"/>
      <c r="G84" s="102"/>
      <c r="H84" s="88" t="s">
        <v>297</v>
      </c>
      <c r="I84" s="93" t="s">
        <v>195</v>
      </c>
      <c r="J84" s="97"/>
      <c r="K84" s="97"/>
      <c r="L84" s="97"/>
      <c r="M84" s="97"/>
      <c r="N84" s="97">
        <v>1</v>
      </c>
      <c r="O84" s="97"/>
      <c r="P84" s="97"/>
      <c r="Q84" s="97"/>
      <c r="R84" s="119"/>
      <c r="S84" s="76" t="s">
        <v>225</v>
      </c>
    </row>
    <row r="85" spans="1:19" ht="21">
      <c r="A85" s="58"/>
      <c r="B85" s="58"/>
      <c r="C85" s="100"/>
      <c r="D85" s="101"/>
      <c r="E85" s="102"/>
      <c r="F85" s="102"/>
      <c r="G85" s="102"/>
      <c r="H85" s="88" t="s">
        <v>298</v>
      </c>
      <c r="I85" s="93" t="s">
        <v>195</v>
      </c>
      <c r="J85" s="97"/>
      <c r="K85" s="97"/>
      <c r="L85" s="97"/>
      <c r="M85" s="97"/>
      <c r="N85" s="97">
        <v>1</v>
      </c>
      <c r="O85" s="97"/>
      <c r="P85" s="97"/>
      <c r="Q85" s="97"/>
      <c r="R85" s="119"/>
      <c r="S85" s="76" t="s">
        <v>225</v>
      </c>
    </row>
    <row r="86" spans="1:19" ht="21">
      <c r="A86" s="58"/>
      <c r="B86" s="58"/>
      <c r="C86" s="100"/>
      <c r="D86" s="101"/>
      <c r="E86" s="102"/>
      <c r="F86" s="102"/>
      <c r="G86" s="102"/>
      <c r="H86" s="88" t="s">
        <v>299</v>
      </c>
      <c r="I86" s="93" t="s">
        <v>195</v>
      </c>
      <c r="J86" s="97"/>
      <c r="K86" s="97"/>
      <c r="L86" s="97"/>
      <c r="M86" s="97"/>
      <c r="N86" s="97">
        <v>1</v>
      </c>
      <c r="O86" s="97"/>
      <c r="P86" s="97"/>
      <c r="Q86" s="97"/>
      <c r="R86" s="119"/>
      <c r="S86" s="76" t="s">
        <v>225</v>
      </c>
    </row>
    <row r="87" spans="1:19" ht="21">
      <c r="A87" s="58"/>
      <c r="B87" s="58"/>
      <c r="C87" s="103"/>
      <c r="D87" s="104"/>
      <c r="E87" s="105"/>
      <c r="F87" s="105"/>
      <c r="G87" s="105"/>
      <c r="H87" s="88" t="s">
        <v>300</v>
      </c>
      <c r="I87" s="93" t="s">
        <v>195</v>
      </c>
      <c r="J87" s="97"/>
      <c r="K87" s="97"/>
      <c r="L87" s="97"/>
      <c r="M87" s="97"/>
      <c r="N87" s="97">
        <v>1</v>
      </c>
      <c r="O87" s="97"/>
      <c r="P87" s="97"/>
      <c r="Q87" s="97"/>
      <c r="R87" s="119"/>
      <c r="S87" s="76" t="s">
        <v>225</v>
      </c>
    </row>
    <row r="88" spans="1:19" ht="26.25" customHeight="1">
      <c r="A88" s="58"/>
      <c r="B88" s="58"/>
      <c r="C88" s="75" t="s">
        <v>301</v>
      </c>
      <c r="D88" s="75" t="s">
        <v>221</v>
      </c>
      <c r="E88" s="106">
        <v>3</v>
      </c>
      <c r="F88" s="106">
        <v>6</v>
      </c>
      <c r="G88" s="77">
        <v>6</v>
      </c>
      <c r="H88" s="85" t="s">
        <v>302</v>
      </c>
      <c r="I88" s="92" t="s">
        <v>227</v>
      </c>
      <c r="J88" s="76"/>
      <c r="K88" s="76"/>
      <c r="L88" s="76"/>
      <c r="M88" s="107"/>
      <c r="N88" s="76"/>
      <c r="O88" s="76">
        <v>2</v>
      </c>
      <c r="P88" s="76"/>
      <c r="Q88" s="76"/>
      <c r="R88" s="76" t="s">
        <v>224</v>
      </c>
      <c r="S88" s="76" t="s">
        <v>225</v>
      </c>
    </row>
    <row r="89" spans="1:19" ht="30" customHeight="1">
      <c r="A89" s="58"/>
      <c r="B89" s="58"/>
      <c r="C89" s="75"/>
      <c r="D89" s="75"/>
      <c r="E89" s="106"/>
      <c r="F89" s="106"/>
      <c r="G89" s="77"/>
      <c r="H89" s="85" t="s">
        <v>303</v>
      </c>
      <c r="I89" s="92" t="s">
        <v>227</v>
      </c>
      <c r="J89" s="76"/>
      <c r="K89" s="76"/>
      <c r="L89" s="76"/>
      <c r="M89" s="107"/>
      <c r="N89" s="76"/>
      <c r="O89" s="76">
        <v>2</v>
      </c>
      <c r="P89" s="76"/>
      <c r="Q89" s="76"/>
      <c r="R89" s="76"/>
      <c r="S89" s="76" t="s">
        <v>225</v>
      </c>
    </row>
    <row r="90" spans="1:19" ht="25.5" customHeight="1">
      <c r="A90" s="58"/>
      <c r="B90" s="58"/>
      <c r="C90" s="75"/>
      <c r="D90" s="75"/>
      <c r="E90" s="106"/>
      <c r="F90" s="106"/>
      <c r="G90" s="77"/>
      <c r="H90" s="85" t="s">
        <v>304</v>
      </c>
      <c r="I90" s="92" t="s">
        <v>227</v>
      </c>
      <c r="J90" s="76"/>
      <c r="K90" s="76"/>
      <c r="L90" s="76"/>
      <c r="M90" s="107"/>
      <c r="N90" s="76"/>
      <c r="O90" s="76">
        <v>2</v>
      </c>
      <c r="P90" s="76"/>
      <c r="Q90" s="76"/>
      <c r="R90" s="76"/>
      <c r="S90" s="76" t="s">
        <v>225</v>
      </c>
    </row>
    <row r="91" spans="1:19" ht="11.25">
      <c r="A91" s="58"/>
      <c r="B91" s="58"/>
      <c r="C91" s="107" t="s">
        <v>305</v>
      </c>
      <c r="D91" s="108" t="s">
        <v>221</v>
      </c>
      <c r="E91" s="109">
        <v>6</v>
      </c>
      <c r="F91" s="77">
        <v>12</v>
      </c>
      <c r="G91" s="77">
        <v>8</v>
      </c>
      <c r="H91" s="110" t="s">
        <v>306</v>
      </c>
      <c r="I91" s="92" t="s">
        <v>223</v>
      </c>
      <c r="J91" s="76"/>
      <c r="K91" s="76"/>
      <c r="L91" s="76"/>
      <c r="M91" s="107"/>
      <c r="N91" s="76"/>
      <c r="O91" s="76"/>
      <c r="P91" s="76">
        <v>2</v>
      </c>
      <c r="Q91" s="76"/>
      <c r="R91" s="76" t="s">
        <v>224</v>
      </c>
      <c r="S91" s="76" t="s">
        <v>225</v>
      </c>
    </row>
    <row r="92" spans="1:19" ht="11.25">
      <c r="A92" s="58"/>
      <c r="B92" s="58"/>
      <c r="C92" s="107"/>
      <c r="D92" s="108"/>
      <c r="E92" s="109"/>
      <c r="F92" s="77"/>
      <c r="G92" s="77"/>
      <c r="H92" s="87" t="s">
        <v>307</v>
      </c>
      <c r="I92" s="92" t="s">
        <v>223</v>
      </c>
      <c r="J92" s="76"/>
      <c r="K92" s="76"/>
      <c r="L92" s="76"/>
      <c r="M92" s="107"/>
      <c r="N92" s="76"/>
      <c r="O92" s="76"/>
      <c r="P92" s="76">
        <v>2</v>
      </c>
      <c r="Q92" s="76"/>
      <c r="R92" s="76"/>
      <c r="S92" s="76" t="s">
        <v>225</v>
      </c>
    </row>
    <row r="93" spans="1:19" ht="11.25">
      <c r="A93" s="58"/>
      <c r="B93" s="58"/>
      <c r="C93" s="107"/>
      <c r="D93" s="108"/>
      <c r="E93" s="109"/>
      <c r="F93" s="77"/>
      <c r="G93" s="77"/>
      <c r="H93" s="111" t="s">
        <v>308</v>
      </c>
      <c r="I93" s="92" t="s">
        <v>223</v>
      </c>
      <c r="J93" s="76"/>
      <c r="K93" s="76"/>
      <c r="L93" s="76"/>
      <c r="M93" s="107"/>
      <c r="N93" s="76"/>
      <c r="O93" s="76"/>
      <c r="P93" s="76">
        <v>2</v>
      </c>
      <c r="Q93" s="76"/>
      <c r="R93" s="76"/>
      <c r="S93" s="76" t="s">
        <v>225</v>
      </c>
    </row>
    <row r="94" spans="1:19" ht="11.25">
      <c r="A94" s="58"/>
      <c r="B94" s="58"/>
      <c r="C94" s="107"/>
      <c r="D94" s="108"/>
      <c r="E94" s="109"/>
      <c r="F94" s="77"/>
      <c r="G94" s="77"/>
      <c r="H94" s="87" t="s">
        <v>309</v>
      </c>
      <c r="I94" s="92" t="s">
        <v>227</v>
      </c>
      <c r="J94" s="76"/>
      <c r="K94" s="76"/>
      <c r="L94" s="76"/>
      <c r="M94" s="107"/>
      <c r="N94" s="76"/>
      <c r="O94" s="76"/>
      <c r="P94" s="76">
        <v>2</v>
      </c>
      <c r="Q94" s="76"/>
      <c r="R94" s="76"/>
      <c r="S94" s="76" t="s">
        <v>245</v>
      </c>
    </row>
    <row r="95" spans="1:19" ht="11.25">
      <c r="A95" s="58"/>
      <c r="B95" s="58"/>
      <c r="C95" s="107"/>
      <c r="D95" s="108"/>
      <c r="E95" s="109"/>
      <c r="F95" s="77"/>
      <c r="G95" s="77"/>
      <c r="H95" s="82" t="s">
        <v>310</v>
      </c>
      <c r="I95" s="92" t="s">
        <v>229</v>
      </c>
      <c r="J95" s="76"/>
      <c r="K95" s="76"/>
      <c r="L95" s="76"/>
      <c r="M95" s="107"/>
      <c r="N95" s="76"/>
      <c r="O95" s="76"/>
      <c r="P95" s="76">
        <v>2</v>
      </c>
      <c r="Q95" s="76"/>
      <c r="R95" s="76"/>
      <c r="S95" s="76" t="s">
        <v>245</v>
      </c>
    </row>
    <row r="96" spans="1:19" ht="11.25">
      <c r="A96" s="58"/>
      <c r="B96" s="58"/>
      <c r="C96" s="107"/>
      <c r="D96" s="108"/>
      <c r="E96" s="109"/>
      <c r="F96" s="77"/>
      <c r="G96" s="77"/>
      <c r="H96" s="87" t="s">
        <v>311</v>
      </c>
      <c r="I96" s="92" t="s">
        <v>229</v>
      </c>
      <c r="J96" s="76"/>
      <c r="K96" s="76"/>
      <c r="L96" s="76"/>
      <c r="M96" s="107"/>
      <c r="N96" s="76"/>
      <c r="O96" s="76"/>
      <c r="P96" s="76">
        <v>2</v>
      </c>
      <c r="Q96" s="76"/>
      <c r="R96" s="76"/>
      <c r="S96" s="76" t="s">
        <v>245</v>
      </c>
    </row>
    <row r="97" spans="1:19" ht="11.25">
      <c r="A97" s="58"/>
      <c r="B97" s="58"/>
      <c r="C97" s="107" t="s">
        <v>312</v>
      </c>
      <c r="D97" s="81" t="s">
        <v>221</v>
      </c>
      <c r="E97" s="76">
        <v>4</v>
      </c>
      <c r="F97" s="76">
        <v>8</v>
      </c>
      <c r="G97" s="77">
        <v>8</v>
      </c>
      <c r="H97" s="82" t="s">
        <v>313</v>
      </c>
      <c r="I97" s="92" t="s">
        <v>227</v>
      </c>
      <c r="J97" s="76"/>
      <c r="K97" s="76"/>
      <c r="L97" s="76"/>
      <c r="M97" s="76"/>
      <c r="N97" s="76"/>
      <c r="O97" s="76"/>
      <c r="P97" s="76">
        <v>2</v>
      </c>
      <c r="Q97" s="76"/>
      <c r="R97" s="76" t="s">
        <v>224</v>
      </c>
      <c r="S97" s="76" t="s">
        <v>225</v>
      </c>
    </row>
    <row r="98" spans="1:19" ht="11.25">
      <c r="A98" s="58"/>
      <c r="B98" s="58"/>
      <c r="C98" s="107"/>
      <c r="D98" s="81"/>
      <c r="E98" s="76"/>
      <c r="F98" s="76"/>
      <c r="G98" s="77"/>
      <c r="H98" s="82" t="s">
        <v>314</v>
      </c>
      <c r="I98" s="92" t="s">
        <v>227</v>
      </c>
      <c r="J98" s="76"/>
      <c r="K98" s="76"/>
      <c r="L98" s="76"/>
      <c r="M98" s="76"/>
      <c r="N98" s="76"/>
      <c r="O98" s="76"/>
      <c r="P98" s="76">
        <v>2</v>
      </c>
      <c r="Q98" s="76"/>
      <c r="R98" s="76"/>
      <c r="S98" s="76" t="s">
        <v>225</v>
      </c>
    </row>
    <row r="99" spans="1:19" ht="11.25">
      <c r="A99" s="58"/>
      <c r="B99" s="58"/>
      <c r="C99" s="107"/>
      <c r="D99" s="81"/>
      <c r="E99" s="76"/>
      <c r="F99" s="76"/>
      <c r="G99" s="77"/>
      <c r="H99" s="82" t="s">
        <v>315</v>
      </c>
      <c r="I99" s="92" t="s">
        <v>227</v>
      </c>
      <c r="J99" s="76"/>
      <c r="K99" s="76"/>
      <c r="L99" s="76"/>
      <c r="M99" s="76"/>
      <c r="N99" s="76"/>
      <c r="O99" s="76"/>
      <c r="P99" s="76">
        <v>2</v>
      </c>
      <c r="Q99" s="76"/>
      <c r="R99" s="76"/>
      <c r="S99" s="76" t="s">
        <v>225</v>
      </c>
    </row>
    <row r="100" spans="1:19" ht="11.25">
      <c r="A100" s="58"/>
      <c r="B100" s="58"/>
      <c r="C100" s="107"/>
      <c r="D100" s="81"/>
      <c r="E100" s="76"/>
      <c r="F100" s="76"/>
      <c r="G100" s="77"/>
      <c r="H100" s="82" t="s">
        <v>316</v>
      </c>
      <c r="I100" s="92" t="s">
        <v>227</v>
      </c>
      <c r="J100" s="76"/>
      <c r="K100" s="76"/>
      <c r="L100" s="76"/>
      <c r="M100" s="76"/>
      <c r="N100" s="76"/>
      <c r="O100" s="76"/>
      <c r="P100" s="76">
        <v>2</v>
      </c>
      <c r="Q100" s="76"/>
      <c r="R100" s="76"/>
      <c r="S100" s="76" t="s">
        <v>225</v>
      </c>
    </row>
    <row r="101" spans="1:19" ht="27" customHeight="1">
      <c r="A101" s="58"/>
      <c r="B101" s="58"/>
      <c r="C101" s="107" t="s">
        <v>317</v>
      </c>
      <c r="D101" s="81" t="s">
        <v>221</v>
      </c>
      <c r="E101" s="76">
        <v>4</v>
      </c>
      <c r="F101" s="76">
        <v>8</v>
      </c>
      <c r="G101" s="77">
        <v>8</v>
      </c>
      <c r="H101" s="85" t="s">
        <v>318</v>
      </c>
      <c r="I101" s="92" t="s">
        <v>227</v>
      </c>
      <c r="J101" s="76"/>
      <c r="K101" s="76"/>
      <c r="L101" s="76"/>
      <c r="M101" s="76"/>
      <c r="N101" s="76"/>
      <c r="O101" s="76"/>
      <c r="P101" s="76">
        <v>2</v>
      </c>
      <c r="Q101" s="76"/>
      <c r="R101" s="76" t="s">
        <v>224</v>
      </c>
      <c r="S101" s="76" t="s">
        <v>225</v>
      </c>
    </row>
    <row r="102" spans="1:19" ht="27.75" customHeight="1">
      <c r="A102" s="58"/>
      <c r="B102" s="58"/>
      <c r="C102" s="107"/>
      <c r="D102" s="81"/>
      <c r="E102" s="76"/>
      <c r="F102" s="76"/>
      <c r="G102" s="77"/>
      <c r="H102" s="85" t="s">
        <v>319</v>
      </c>
      <c r="I102" s="92" t="s">
        <v>227</v>
      </c>
      <c r="J102" s="76"/>
      <c r="K102" s="76"/>
      <c r="L102" s="76"/>
      <c r="M102" s="76"/>
      <c r="N102" s="76"/>
      <c r="O102" s="76"/>
      <c r="P102" s="76">
        <v>2</v>
      </c>
      <c r="Q102" s="76"/>
      <c r="R102" s="76"/>
      <c r="S102" s="76" t="s">
        <v>225</v>
      </c>
    </row>
    <row r="103" spans="1:19" ht="21.75">
      <c r="A103" s="58"/>
      <c r="B103" s="58"/>
      <c r="C103" s="107"/>
      <c r="D103" s="81"/>
      <c r="E103" s="76"/>
      <c r="F103" s="76"/>
      <c r="G103" s="77"/>
      <c r="H103" s="82" t="s">
        <v>320</v>
      </c>
      <c r="I103" s="92" t="s">
        <v>227</v>
      </c>
      <c r="J103" s="76"/>
      <c r="K103" s="76"/>
      <c r="L103" s="76"/>
      <c r="M103" s="76"/>
      <c r="N103" s="76"/>
      <c r="O103" s="76"/>
      <c r="P103" s="76">
        <v>2</v>
      </c>
      <c r="Q103" s="76"/>
      <c r="R103" s="76"/>
      <c r="S103" s="76" t="s">
        <v>225</v>
      </c>
    </row>
    <row r="104" spans="1:19" ht="21" customHeight="1">
      <c r="A104" s="58"/>
      <c r="B104" s="58"/>
      <c r="C104" s="107"/>
      <c r="D104" s="81"/>
      <c r="E104" s="76"/>
      <c r="F104" s="76"/>
      <c r="G104" s="77"/>
      <c r="H104" s="85" t="s">
        <v>321</v>
      </c>
      <c r="I104" s="92" t="s">
        <v>227</v>
      </c>
      <c r="J104" s="76"/>
      <c r="K104" s="76"/>
      <c r="L104" s="76"/>
      <c r="M104" s="76"/>
      <c r="N104" s="76"/>
      <c r="O104" s="76"/>
      <c r="P104" s="76">
        <v>2</v>
      </c>
      <c r="Q104" s="76"/>
      <c r="R104" s="76"/>
      <c r="S104" s="76" t="s">
        <v>225</v>
      </c>
    </row>
    <row r="105" spans="1:19" ht="11.25">
      <c r="A105" s="95"/>
      <c r="B105" s="95"/>
      <c r="C105" s="103" t="s">
        <v>133</v>
      </c>
      <c r="D105" s="112"/>
      <c r="E105" s="103">
        <v>23</v>
      </c>
      <c r="F105" s="105">
        <v>40</v>
      </c>
      <c r="G105" s="105">
        <v>36</v>
      </c>
      <c r="H105" s="113"/>
      <c r="I105" s="117"/>
      <c r="J105" s="117"/>
      <c r="K105" s="117"/>
      <c r="L105" s="117"/>
      <c r="M105" s="117"/>
      <c r="N105" s="117">
        <v>6</v>
      </c>
      <c r="O105" s="117">
        <f>SUM(O88:O104)</f>
        <v>6</v>
      </c>
      <c r="P105" s="117">
        <f>SUM(P88:P104)</f>
        <v>28</v>
      </c>
      <c r="Q105" s="117"/>
      <c r="R105" s="117"/>
      <c r="S105" s="95"/>
    </row>
    <row r="106" spans="1:19" ht="21">
      <c r="A106" s="52" t="s">
        <v>322</v>
      </c>
      <c r="B106" s="52" t="s">
        <v>323</v>
      </c>
      <c r="C106" s="76" t="s">
        <v>324</v>
      </c>
      <c r="D106" s="81" t="s">
        <v>221</v>
      </c>
      <c r="E106" s="76">
        <v>2</v>
      </c>
      <c r="F106" s="77">
        <v>4</v>
      </c>
      <c r="G106" s="77" t="s">
        <v>221</v>
      </c>
      <c r="H106" s="114" t="s">
        <v>325</v>
      </c>
      <c r="I106" s="76" t="s">
        <v>229</v>
      </c>
      <c r="J106" s="76"/>
      <c r="K106" s="76"/>
      <c r="L106" s="76"/>
      <c r="M106" s="76"/>
      <c r="N106" s="76">
        <v>2</v>
      </c>
      <c r="O106" s="76"/>
      <c r="P106" s="76"/>
      <c r="Q106" s="76"/>
      <c r="R106" s="76" t="s">
        <v>224</v>
      </c>
      <c r="S106" s="52" t="s">
        <v>326</v>
      </c>
    </row>
    <row r="107" spans="1:19" ht="15.75" customHeight="1">
      <c r="A107" s="52"/>
      <c r="B107" s="52"/>
      <c r="C107" s="76"/>
      <c r="D107" s="81"/>
      <c r="E107" s="76"/>
      <c r="F107" s="77"/>
      <c r="G107" s="77"/>
      <c r="H107" s="114" t="s">
        <v>327</v>
      </c>
      <c r="I107" s="76" t="s">
        <v>229</v>
      </c>
      <c r="J107" s="76"/>
      <c r="K107" s="76"/>
      <c r="L107" s="76"/>
      <c r="M107" s="76"/>
      <c r="N107" s="76">
        <v>2</v>
      </c>
      <c r="O107" s="76"/>
      <c r="P107" s="76"/>
      <c r="Q107" s="76"/>
      <c r="R107" s="76"/>
      <c r="S107" s="52" t="s">
        <v>326</v>
      </c>
    </row>
    <row r="108" spans="1:19" ht="47.25" customHeight="1">
      <c r="A108" s="52"/>
      <c r="B108" s="52"/>
      <c r="C108" s="76" t="s">
        <v>253</v>
      </c>
      <c r="D108" s="81" t="s">
        <v>221</v>
      </c>
      <c r="E108" s="76">
        <v>1</v>
      </c>
      <c r="F108" s="76">
        <v>4</v>
      </c>
      <c r="G108" s="77" t="s">
        <v>221</v>
      </c>
      <c r="H108" s="114" t="s">
        <v>328</v>
      </c>
      <c r="I108" s="92" t="s">
        <v>229</v>
      </c>
      <c r="J108" s="76"/>
      <c r="K108" s="76"/>
      <c r="L108" s="76"/>
      <c r="M108" s="76"/>
      <c r="N108" s="76"/>
      <c r="O108" s="76"/>
      <c r="P108" s="76">
        <v>4</v>
      </c>
      <c r="Q108" s="76"/>
      <c r="R108" s="76" t="s">
        <v>224</v>
      </c>
      <c r="S108" s="52" t="s">
        <v>326</v>
      </c>
    </row>
    <row r="109" spans="1:19" ht="11.25">
      <c r="A109" s="52"/>
      <c r="B109" s="52"/>
      <c r="C109" s="107" t="s">
        <v>257</v>
      </c>
      <c r="D109" s="81" t="s">
        <v>221</v>
      </c>
      <c r="E109" s="76">
        <v>2</v>
      </c>
      <c r="F109" s="76">
        <v>4</v>
      </c>
      <c r="G109" s="77" t="s">
        <v>221</v>
      </c>
      <c r="H109" s="114" t="s">
        <v>329</v>
      </c>
      <c r="I109" s="76" t="s">
        <v>229</v>
      </c>
      <c r="J109" s="76"/>
      <c r="K109" s="76"/>
      <c r="L109" s="76"/>
      <c r="M109" s="76"/>
      <c r="N109" s="76"/>
      <c r="O109" s="76">
        <v>2</v>
      </c>
      <c r="P109" s="76"/>
      <c r="Q109" s="76"/>
      <c r="R109" s="76" t="s">
        <v>224</v>
      </c>
      <c r="S109" s="52" t="s">
        <v>326</v>
      </c>
    </row>
    <row r="110" spans="1:19" ht="21.75">
      <c r="A110" s="52"/>
      <c r="B110" s="52"/>
      <c r="C110" s="107"/>
      <c r="D110" s="81"/>
      <c r="E110" s="76"/>
      <c r="F110" s="76"/>
      <c r="G110" s="77"/>
      <c r="H110" s="114" t="s">
        <v>330</v>
      </c>
      <c r="I110" s="76" t="s">
        <v>223</v>
      </c>
      <c r="J110" s="76"/>
      <c r="K110" s="76"/>
      <c r="L110" s="76"/>
      <c r="M110" s="76"/>
      <c r="N110" s="76"/>
      <c r="O110" s="76">
        <v>2</v>
      </c>
      <c r="P110" s="76"/>
      <c r="Q110" s="76"/>
      <c r="R110" s="76"/>
      <c r="S110" s="52" t="s">
        <v>326</v>
      </c>
    </row>
    <row r="111" spans="1:19" ht="21">
      <c r="A111" s="52"/>
      <c r="B111" s="52"/>
      <c r="C111" s="53" t="s">
        <v>331</v>
      </c>
      <c r="D111" s="54" t="s">
        <v>221</v>
      </c>
      <c r="E111" s="83">
        <v>4</v>
      </c>
      <c r="F111" s="83">
        <v>4</v>
      </c>
      <c r="G111" s="56" t="s">
        <v>221</v>
      </c>
      <c r="H111" s="115" t="s">
        <v>332</v>
      </c>
      <c r="I111" s="57" t="s">
        <v>195</v>
      </c>
      <c r="J111" s="76"/>
      <c r="K111" s="76"/>
      <c r="L111" s="76"/>
      <c r="M111" s="76"/>
      <c r="N111" s="76">
        <v>1</v>
      </c>
      <c r="O111" s="76"/>
      <c r="P111" s="76"/>
      <c r="Q111" s="76"/>
      <c r="R111" s="76"/>
      <c r="S111" s="52" t="s">
        <v>326</v>
      </c>
    </row>
    <row r="112" spans="1:19" ht="21">
      <c r="A112" s="52"/>
      <c r="B112" s="52"/>
      <c r="C112" s="59"/>
      <c r="D112" s="60"/>
      <c r="E112" s="84"/>
      <c r="F112" s="84"/>
      <c r="G112" s="62"/>
      <c r="H112" s="115" t="s">
        <v>333</v>
      </c>
      <c r="I112" s="57" t="s">
        <v>195</v>
      </c>
      <c r="J112" s="76"/>
      <c r="K112" s="76"/>
      <c r="L112" s="76"/>
      <c r="M112" s="76"/>
      <c r="N112" s="76">
        <v>1</v>
      </c>
      <c r="O112" s="76"/>
      <c r="P112" s="76"/>
      <c r="Q112" s="76"/>
      <c r="R112" s="76"/>
      <c r="S112" s="52" t="s">
        <v>326</v>
      </c>
    </row>
    <row r="113" spans="1:19" ht="21">
      <c r="A113" s="52"/>
      <c r="B113" s="52"/>
      <c r="C113" s="59"/>
      <c r="D113" s="60"/>
      <c r="E113" s="84"/>
      <c r="F113" s="84"/>
      <c r="G113" s="62"/>
      <c r="H113" s="115" t="s">
        <v>334</v>
      </c>
      <c r="I113" s="57" t="s">
        <v>206</v>
      </c>
      <c r="J113" s="76"/>
      <c r="K113" s="76"/>
      <c r="L113" s="76"/>
      <c r="M113" s="76"/>
      <c r="N113" s="76">
        <v>1</v>
      </c>
      <c r="O113" s="76"/>
      <c r="P113" s="76"/>
      <c r="Q113" s="76"/>
      <c r="R113" s="76"/>
      <c r="S113" s="52" t="s">
        <v>326</v>
      </c>
    </row>
    <row r="114" spans="1:19" ht="21">
      <c r="A114" s="52"/>
      <c r="B114" s="52"/>
      <c r="C114" s="64"/>
      <c r="D114" s="65"/>
      <c r="E114" s="86"/>
      <c r="F114" s="86"/>
      <c r="G114" s="67"/>
      <c r="H114" s="115" t="s">
        <v>335</v>
      </c>
      <c r="I114" s="57" t="s">
        <v>206</v>
      </c>
      <c r="J114" s="76"/>
      <c r="K114" s="76"/>
      <c r="L114" s="76"/>
      <c r="M114" s="76"/>
      <c r="N114" s="76">
        <v>1</v>
      </c>
      <c r="O114" s="76"/>
      <c r="P114" s="76"/>
      <c r="Q114" s="76"/>
      <c r="R114" s="76"/>
      <c r="S114" s="52" t="s">
        <v>326</v>
      </c>
    </row>
    <row r="115" spans="1:19" ht="21.75" customHeight="1">
      <c r="A115" s="52"/>
      <c r="B115" s="52"/>
      <c r="C115" s="107" t="s">
        <v>301</v>
      </c>
      <c r="D115" s="81" t="s">
        <v>221</v>
      </c>
      <c r="E115" s="76">
        <v>2</v>
      </c>
      <c r="F115" s="76">
        <v>4</v>
      </c>
      <c r="G115" s="77" t="s">
        <v>221</v>
      </c>
      <c r="H115" s="114" t="s">
        <v>336</v>
      </c>
      <c r="I115" s="92" t="s">
        <v>223</v>
      </c>
      <c r="J115" s="76"/>
      <c r="K115" s="76"/>
      <c r="L115" s="76"/>
      <c r="M115" s="76"/>
      <c r="N115" s="76"/>
      <c r="O115" s="76">
        <v>2</v>
      </c>
      <c r="P115" s="76"/>
      <c r="Q115" s="76"/>
      <c r="R115" s="76" t="s">
        <v>224</v>
      </c>
      <c r="S115" s="52" t="s">
        <v>326</v>
      </c>
    </row>
    <row r="116" spans="1:19" ht="29.25" customHeight="1">
      <c r="A116" s="52"/>
      <c r="B116" s="52"/>
      <c r="C116" s="107"/>
      <c r="D116" s="81"/>
      <c r="E116" s="76"/>
      <c r="F116" s="76"/>
      <c r="G116" s="77"/>
      <c r="H116" s="114" t="s">
        <v>337</v>
      </c>
      <c r="I116" s="92" t="s">
        <v>229</v>
      </c>
      <c r="J116" s="76"/>
      <c r="K116" s="76"/>
      <c r="L116" s="76"/>
      <c r="M116" s="76"/>
      <c r="N116" s="76"/>
      <c r="O116" s="76">
        <v>2</v>
      </c>
      <c r="P116" s="76"/>
      <c r="Q116" s="76"/>
      <c r="R116" s="76"/>
      <c r="S116" s="52" t="s">
        <v>326</v>
      </c>
    </row>
    <row r="117" spans="1:19" ht="41.25" customHeight="1">
      <c r="A117" s="52"/>
      <c r="B117" s="52"/>
      <c r="C117" s="107" t="s">
        <v>338</v>
      </c>
      <c r="D117" s="77" t="s">
        <v>221</v>
      </c>
      <c r="E117" s="76">
        <v>1</v>
      </c>
      <c r="F117" s="76">
        <v>2</v>
      </c>
      <c r="G117" s="77" t="s">
        <v>221</v>
      </c>
      <c r="H117" s="114" t="s">
        <v>339</v>
      </c>
      <c r="I117" s="118" t="s">
        <v>340</v>
      </c>
      <c r="J117" s="76"/>
      <c r="K117" s="76"/>
      <c r="L117" s="76"/>
      <c r="M117" s="76"/>
      <c r="N117" s="76"/>
      <c r="O117" s="76"/>
      <c r="P117" s="76">
        <v>2</v>
      </c>
      <c r="Q117" s="76"/>
      <c r="R117" s="110" t="s">
        <v>224</v>
      </c>
      <c r="S117" s="52" t="s">
        <v>326</v>
      </c>
    </row>
    <row r="118" spans="1:19" ht="35.25" customHeight="1">
      <c r="A118" s="52"/>
      <c r="B118" s="52"/>
      <c r="C118" s="107" t="s">
        <v>341</v>
      </c>
      <c r="D118" s="77" t="s">
        <v>221</v>
      </c>
      <c r="E118" s="76">
        <v>1</v>
      </c>
      <c r="F118" s="76">
        <v>2</v>
      </c>
      <c r="G118" s="77" t="s">
        <v>221</v>
      </c>
      <c r="H118" s="114" t="s">
        <v>339</v>
      </c>
      <c r="I118" s="92" t="s">
        <v>229</v>
      </c>
      <c r="J118" s="76"/>
      <c r="K118" s="76"/>
      <c r="L118" s="76"/>
      <c r="M118" s="76"/>
      <c r="N118" s="76"/>
      <c r="O118" s="76"/>
      <c r="P118" s="76">
        <v>2</v>
      </c>
      <c r="Q118" s="76"/>
      <c r="R118" s="76" t="s">
        <v>224</v>
      </c>
      <c r="S118" s="52" t="s">
        <v>326</v>
      </c>
    </row>
    <row r="119" spans="1:19" ht="27.75" customHeight="1">
      <c r="A119" s="52"/>
      <c r="B119" s="52"/>
      <c r="C119" s="107" t="s">
        <v>317</v>
      </c>
      <c r="D119" s="81" t="s">
        <v>221</v>
      </c>
      <c r="E119" s="76">
        <v>2</v>
      </c>
      <c r="F119" s="76">
        <v>4</v>
      </c>
      <c r="G119" s="77" t="s">
        <v>221</v>
      </c>
      <c r="H119" s="114" t="s">
        <v>342</v>
      </c>
      <c r="I119" s="92" t="s">
        <v>229</v>
      </c>
      <c r="J119" s="76"/>
      <c r="K119" s="76"/>
      <c r="L119" s="76"/>
      <c r="M119" s="76"/>
      <c r="N119" s="76"/>
      <c r="O119" s="76"/>
      <c r="P119" s="76">
        <v>2</v>
      </c>
      <c r="Q119" s="76"/>
      <c r="R119" s="76" t="s">
        <v>224</v>
      </c>
      <c r="S119" s="52" t="s">
        <v>326</v>
      </c>
    </row>
    <row r="120" spans="1:19" ht="38.25" customHeight="1">
      <c r="A120" s="52"/>
      <c r="B120" s="52"/>
      <c r="C120" s="107"/>
      <c r="D120" s="81"/>
      <c r="E120" s="76"/>
      <c r="F120" s="76"/>
      <c r="G120" s="77"/>
      <c r="H120" s="114" t="s">
        <v>343</v>
      </c>
      <c r="I120" s="92" t="s">
        <v>229</v>
      </c>
      <c r="J120" s="76"/>
      <c r="K120" s="76"/>
      <c r="L120" s="76"/>
      <c r="M120" s="76"/>
      <c r="N120" s="76"/>
      <c r="O120" s="76"/>
      <c r="P120" s="76">
        <v>2</v>
      </c>
      <c r="Q120" s="76"/>
      <c r="R120" s="76"/>
      <c r="S120" s="52" t="s">
        <v>326</v>
      </c>
    </row>
    <row r="121" spans="1:19" ht="44.25" customHeight="1">
      <c r="A121" s="52"/>
      <c r="B121" s="52"/>
      <c r="C121" s="76" t="s">
        <v>239</v>
      </c>
      <c r="D121" s="77" t="s">
        <v>221</v>
      </c>
      <c r="E121" s="76">
        <v>1</v>
      </c>
      <c r="F121" s="77">
        <v>2</v>
      </c>
      <c r="G121" s="77" t="s">
        <v>221</v>
      </c>
      <c r="H121" s="110" t="s">
        <v>344</v>
      </c>
      <c r="I121" s="76" t="s">
        <v>229</v>
      </c>
      <c r="J121" s="77"/>
      <c r="K121" s="77"/>
      <c r="L121" s="77"/>
      <c r="M121" s="77"/>
      <c r="N121" s="77"/>
      <c r="O121" s="77">
        <v>2</v>
      </c>
      <c r="P121" s="77"/>
      <c r="Q121" s="77"/>
      <c r="R121" s="76" t="s">
        <v>224</v>
      </c>
      <c r="S121" s="52" t="s">
        <v>326</v>
      </c>
    </row>
    <row r="122" spans="1:19" ht="12.75" customHeight="1">
      <c r="A122" s="52"/>
      <c r="B122" s="52"/>
      <c r="C122" s="107" t="s">
        <v>247</v>
      </c>
      <c r="D122" s="81" t="s">
        <v>221</v>
      </c>
      <c r="E122" s="76">
        <v>3</v>
      </c>
      <c r="F122" s="76">
        <v>6</v>
      </c>
      <c r="G122" s="77" t="s">
        <v>221</v>
      </c>
      <c r="H122" s="85" t="s">
        <v>345</v>
      </c>
      <c r="I122" s="57" t="s">
        <v>206</v>
      </c>
      <c r="J122" s="76"/>
      <c r="K122" s="76"/>
      <c r="L122" s="76"/>
      <c r="M122" s="92"/>
      <c r="N122" s="76">
        <v>2</v>
      </c>
      <c r="O122" s="76"/>
      <c r="P122" s="76"/>
      <c r="Q122" s="76"/>
      <c r="R122" s="76" t="s">
        <v>224</v>
      </c>
      <c r="S122" s="52" t="s">
        <v>326</v>
      </c>
    </row>
    <row r="123" spans="1:19" ht="15" customHeight="1">
      <c r="A123" s="52"/>
      <c r="B123" s="52"/>
      <c r="C123" s="107"/>
      <c r="D123" s="81"/>
      <c r="E123" s="76"/>
      <c r="F123" s="76"/>
      <c r="G123" s="77"/>
      <c r="H123" s="85" t="s">
        <v>346</v>
      </c>
      <c r="I123" s="57" t="s">
        <v>206</v>
      </c>
      <c r="J123" s="76"/>
      <c r="K123" s="76"/>
      <c r="L123" s="76"/>
      <c r="M123" s="92"/>
      <c r="N123" s="76">
        <v>2</v>
      </c>
      <c r="O123" s="76"/>
      <c r="P123" s="76"/>
      <c r="Q123" s="76"/>
      <c r="R123" s="76"/>
      <c r="S123" s="52" t="s">
        <v>326</v>
      </c>
    </row>
    <row r="124" spans="1:19" ht="21" customHeight="1">
      <c r="A124" s="52"/>
      <c r="B124" s="52"/>
      <c r="C124" s="107"/>
      <c r="D124" s="81"/>
      <c r="E124" s="76"/>
      <c r="F124" s="76"/>
      <c r="G124" s="77"/>
      <c r="H124" s="85" t="s">
        <v>347</v>
      </c>
      <c r="I124" s="57" t="s">
        <v>206</v>
      </c>
      <c r="J124" s="76"/>
      <c r="K124" s="76"/>
      <c r="L124" s="76"/>
      <c r="M124" s="92"/>
      <c r="N124" s="76">
        <v>2</v>
      </c>
      <c r="O124" s="76"/>
      <c r="P124" s="76"/>
      <c r="Q124" s="76"/>
      <c r="R124" s="76"/>
      <c r="S124" s="52" t="s">
        <v>326</v>
      </c>
    </row>
    <row r="125" spans="1:19" ht="21">
      <c r="A125" s="52"/>
      <c r="B125" s="52"/>
      <c r="C125" s="107" t="s">
        <v>220</v>
      </c>
      <c r="D125" s="81" t="s">
        <v>221</v>
      </c>
      <c r="E125" s="76">
        <v>3</v>
      </c>
      <c r="F125" s="76">
        <v>6</v>
      </c>
      <c r="G125" s="77" t="s">
        <v>221</v>
      </c>
      <c r="H125" s="110" t="s">
        <v>348</v>
      </c>
      <c r="I125" s="76" t="s">
        <v>223</v>
      </c>
      <c r="J125" s="76"/>
      <c r="K125" s="76"/>
      <c r="L125" s="76"/>
      <c r="M125" s="92"/>
      <c r="N125" s="92">
        <v>2</v>
      </c>
      <c r="O125" s="76"/>
      <c r="P125" s="76"/>
      <c r="Q125" s="76"/>
      <c r="R125" s="76"/>
      <c r="S125" s="52" t="s">
        <v>326</v>
      </c>
    </row>
    <row r="126" spans="1:19" ht="11.25">
      <c r="A126" s="52"/>
      <c r="B126" s="52"/>
      <c r="C126" s="107"/>
      <c r="D126" s="81"/>
      <c r="E126" s="76"/>
      <c r="F126" s="76"/>
      <c r="G126" s="77"/>
      <c r="H126" s="110" t="s">
        <v>349</v>
      </c>
      <c r="I126" s="76" t="s">
        <v>227</v>
      </c>
      <c r="J126" s="76"/>
      <c r="K126" s="76"/>
      <c r="L126" s="76"/>
      <c r="M126" s="92"/>
      <c r="N126" s="92">
        <v>2</v>
      </c>
      <c r="O126" s="76"/>
      <c r="P126" s="76"/>
      <c r="Q126" s="76"/>
      <c r="R126" s="76"/>
      <c r="S126" s="52" t="s">
        <v>326</v>
      </c>
    </row>
    <row r="127" spans="1:19" ht="11.25">
      <c r="A127" s="52"/>
      <c r="B127" s="52"/>
      <c r="C127" s="107"/>
      <c r="D127" s="81"/>
      <c r="E127" s="76"/>
      <c r="F127" s="76"/>
      <c r="G127" s="77"/>
      <c r="H127" s="110" t="s">
        <v>350</v>
      </c>
      <c r="I127" s="76" t="s">
        <v>227</v>
      </c>
      <c r="J127" s="76"/>
      <c r="K127" s="76"/>
      <c r="L127" s="76"/>
      <c r="M127" s="92"/>
      <c r="N127" s="92">
        <v>2</v>
      </c>
      <c r="O127" s="76"/>
      <c r="P127" s="76"/>
      <c r="Q127" s="76"/>
      <c r="R127" s="76"/>
      <c r="S127" s="52" t="s">
        <v>326</v>
      </c>
    </row>
    <row r="128" spans="1:19" ht="15.75" customHeight="1">
      <c r="A128" s="52"/>
      <c r="B128" s="52"/>
      <c r="C128" s="69" t="s">
        <v>133</v>
      </c>
      <c r="D128" s="116"/>
      <c r="E128" s="91">
        <f>SUM(E106:E127)</f>
        <v>22</v>
      </c>
      <c r="F128" s="91">
        <f>SUM(F106:F127)</f>
        <v>42</v>
      </c>
      <c r="G128" s="91"/>
      <c r="H128" s="111"/>
      <c r="I128" s="91"/>
      <c r="J128" s="91"/>
      <c r="K128" s="91"/>
      <c r="L128" s="91"/>
      <c r="M128" s="91">
        <f>SUM(M106:M127)</f>
        <v>0</v>
      </c>
      <c r="N128" s="91" t="e">
        <f>AB101SUM(N106:N127)</f>
        <v>#NAME?</v>
      </c>
      <c r="O128" s="91">
        <f>SUM(O106:O127)</f>
        <v>10</v>
      </c>
      <c r="P128" s="91">
        <f>SUM(P106:P127)</f>
        <v>12</v>
      </c>
      <c r="Q128" s="91"/>
      <c r="R128" s="91"/>
      <c r="S128" s="52"/>
    </row>
    <row r="129" spans="1:19" ht="58.5" customHeight="1">
      <c r="A129" s="52"/>
      <c r="B129" s="52" t="s">
        <v>351</v>
      </c>
      <c r="C129" s="120" t="s">
        <v>352</v>
      </c>
      <c r="D129" s="121"/>
      <c r="E129" s="121"/>
      <c r="F129" s="121"/>
      <c r="G129" s="121"/>
      <c r="H129" s="121"/>
      <c r="I129" s="121"/>
      <c r="J129" s="121"/>
      <c r="K129" s="121"/>
      <c r="L129" s="121"/>
      <c r="M129" s="121"/>
      <c r="N129" s="121"/>
      <c r="O129" s="121"/>
      <c r="P129" s="121"/>
      <c r="Q129" s="121"/>
      <c r="R129" s="121"/>
      <c r="S129" s="123"/>
    </row>
    <row r="130" spans="1:19" s="46" customFormat="1" ht="15" customHeight="1">
      <c r="A130" s="122" t="s">
        <v>353</v>
      </c>
      <c r="B130" s="122"/>
      <c r="C130" s="122"/>
      <c r="D130" s="122"/>
      <c r="E130" s="122"/>
      <c r="F130" s="122"/>
      <c r="G130" s="122"/>
      <c r="H130" s="122"/>
      <c r="I130" s="122"/>
      <c r="J130" s="122"/>
      <c r="K130" s="122"/>
      <c r="L130" s="122"/>
      <c r="M130" s="122"/>
      <c r="N130" s="122"/>
      <c r="O130" s="122"/>
      <c r="P130" s="122"/>
      <c r="Q130" s="122"/>
      <c r="R130" s="122"/>
      <c r="S130" s="122"/>
    </row>
  </sheetData>
  <sheetProtection/>
  <mergeCells count="156">
    <mergeCell ref="A1:S1"/>
    <mergeCell ref="J2:Q2"/>
    <mergeCell ref="J3:K3"/>
    <mergeCell ref="L3:M3"/>
    <mergeCell ref="N3:O3"/>
    <mergeCell ref="P3:Q3"/>
    <mergeCell ref="C129:S129"/>
    <mergeCell ref="A130:S130"/>
    <mergeCell ref="A5:A105"/>
    <mergeCell ref="A106:A129"/>
    <mergeCell ref="B5:B23"/>
    <mergeCell ref="B24:B81"/>
    <mergeCell ref="B82:B105"/>
    <mergeCell ref="B106:B128"/>
    <mergeCell ref="C2:C4"/>
    <mergeCell ref="C5:C22"/>
    <mergeCell ref="C24:C27"/>
    <mergeCell ref="C28:C32"/>
    <mergeCell ref="C33:C34"/>
    <mergeCell ref="C35:C40"/>
    <mergeCell ref="C41:C46"/>
    <mergeCell ref="C47:C49"/>
    <mergeCell ref="C50:C52"/>
    <mergeCell ref="C53:C60"/>
    <mergeCell ref="C61:C80"/>
    <mergeCell ref="C82:C87"/>
    <mergeCell ref="C88:C90"/>
    <mergeCell ref="C91:C96"/>
    <mergeCell ref="C97:C100"/>
    <mergeCell ref="C101:C104"/>
    <mergeCell ref="C106:C107"/>
    <mergeCell ref="C109:C110"/>
    <mergeCell ref="C111:C114"/>
    <mergeCell ref="C115:C116"/>
    <mergeCell ref="C119:C120"/>
    <mergeCell ref="C122:C124"/>
    <mergeCell ref="C125:C127"/>
    <mergeCell ref="D2:D4"/>
    <mergeCell ref="D5:D22"/>
    <mergeCell ref="D24:D27"/>
    <mergeCell ref="D28:D32"/>
    <mergeCell ref="D33:D34"/>
    <mergeCell ref="D35:D40"/>
    <mergeCell ref="D41:D46"/>
    <mergeCell ref="D47:D49"/>
    <mergeCell ref="D50:D52"/>
    <mergeCell ref="D53:D60"/>
    <mergeCell ref="D61:D80"/>
    <mergeCell ref="D82:D87"/>
    <mergeCell ref="D88:D90"/>
    <mergeCell ref="D91:D96"/>
    <mergeCell ref="D97:D100"/>
    <mergeCell ref="D101:D104"/>
    <mergeCell ref="D106:D107"/>
    <mergeCell ref="D109:D110"/>
    <mergeCell ref="D111:D114"/>
    <mergeCell ref="D115:D116"/>
    <mergeCell ref="D119:D120"/>
    <mergeCell ref="D122:D124"/>
    <mergeCell ref="D125:D127"/>
    <mergeCell ref="E2:E4"/>
    <mergeCell ref="E5:E22"/>
    <mergeCell ref="E24:E27"/>
    <mergeCell ref="E28:E32"/>
    <mergeCell ref="E33:E34"/>
    <mergeCell ref="E35:E40"/>
    <mergeCell ref="E41:E46"/>
    <mergeCell ref="E47:E49"/>
    <mergeCell ref="E50:E52"/>
    <mergeCell ref="E53:E60"/>
    <mergeCell ref="E61:E80"/>
    <mergeCell ref="E82:E87"/>
    <mergeCell ref="E88:E90"/>
    <mergeCell ref="E91:E96"/>
    <mergeCell ref="E97:E100"/>
    <mergeCell ref="E101:E104"/>
    <mergeCell ref="E106:E107"/>
    <mergeCell ref="E109:E110"/>
    <mergeCell ref="E111:E114"/>
    <mergeCell ref="E115:E116"/>
    <mergeCell ref="E119:E120"/>
    <mergeCell ref="E122:E124"/>
    <mergeCell ref="E125:E127"/>
    <mergeCell ref="F2:F4"/>
    <mergeCell ref="F5:F22"/>
    <mergeCell ref="F24:F27"/>
    <mergeCell ref="F28:F32"/>
    <mergeCell ref="F33:F34"/>
    <mergeCell ref="F35:F40"/>
    <mergeCell ref="F41:F46"/>
    <mergeCell ref="F47:F49"/>
    <mergeCell ref="F50:F52"/>
    <mergeCell ref="F53:F60"/>
    <mergeCell ref="F61:F80"/>
    <mergeCell ref="F82:F87"/>
    <mergeCell ref="F88:F90"/>
    <mergeCell ref="F91:F96"/>
    <mergeCell ref="F97:F100"/>
    <mergeCell ref="F101:F104"/>
    <mergeCell ref="F106:F107"/>
    <mergeCell ref="F109:F110"/>
    <mergeCell ref="F111:F114"/>
    <mergeCell ref="F115:F116"/>
    <mergeCell ref="F119:F120"/>
    <mergeCell ref="F122:F124"/>
    <mergeCell ref="F125:F127"/>
    <mergeCell ref="G2:G4"/>
    <mergeCell ref="G5:G22"/>
    <mergeCell ref="G24:G27"/>
    <mergeCell ref="G28:G32"/>
    <mergeCell ref="G33:G34"/>
    <mergeCell ref="G35:G40"/>
    <mergeCell ref="G41:G46"/>
    <mergeCell ref="G47:G49"/>
    <mergeCell ref="G50:G52"/>
    <mergeCell ref="G53:G60"/>
    <mergeCell ref="G61:G80"/>
    <mergeCell ref="G82:G87"/>
    <mergeCell ref="G88:G90"/>
    <mergeCell ref="G91:G96"/>
    <mergeCell ref="G97:G100"/>
    <mergeCell ref="G101:G104"/>
    <mergeCell ref="G106:G107"/>
    <mergeCell ref="G109:G110"/>
    <mergeCell ref="G111:G114"/>
    <mergeCell ref="G115:G116"/>
    <mergeCell ref="G119:G120"/>
    <mergeCell ref="G122:G124"/>
    <mergeCell ref="G125:G127"/>
    <mergeCell ref="H2:H4"/>
    <mergeCell ref="I2:I4"/>
    <mergeCell ref="R2:R4"/>
    <mergeCell ref="R5:R22"/>
    <mergeCell ref="R24:R27"/>
    <mergeCell ref="R28:R32"/>
    <mergeCell ref="R33:R34"/>
    <mergeCell ref="R35:R40"/>
    <mergeCell ref="R41:R46"/>
    <mergeCell ref="R47:R49"/>
    <mergeCell ref="R50:R52"/>
    <mergeCell ref="R53:R60"/>
    <mergeCell ref="R61:R80"/>
    <mergeCell ref="R88:R90"/>
    <mergeCell ref="R91:R96"/>
    <mergeCell ref="R97:R100"/>
    <mergeCell ref="R101:R104"/>
    <mergeCell ref="R106:R107"/>
    <mergeCell ref="R109:R110"/>
    <mergeCell ref="R115:R116"/>
    <mergeCell ref="R119:R120"/>
    <mergeCell ref="R122:R124"/>
    <mergeCell ref="S2:S4"/>
    <mergeCell ref="S12:S13"/>
    <mergeCell ref="S21:S22"/>
    <mergeCell ref="S58:S60"/>
    <mergeCell ref="A2:B4"/>
  </mergeCells>
  <printOptions/>
  <pageMargins left="0.55" right="0.55" top="0.35" bottom="0.35" header="0.31" footer="0.31"/>
  <pageSetup horizontalDpi="600" verticalDpi="600" orientation="portrait" paperSize="9"/>
  <headerFooter>
    <oddFooter>&amp;R— 17 —</oddFooter>
  </headerFooter>
</worksheet>
</file>

<file path=xl/worksheets/sheet6.xml><?xml version="1.0" encoding="utf-8"?>
<worksheet xmlns="http://schemas.openxmlformats.org/spreadsheetml/2006/main" xmlns:r="http://schemas.openxmlformats.org/officeDocument/2006/relationships">
  <dimension ref="A1:Q81"/>
  <sheetViews>
    <sheetView workbookViewId="0" topLeftCell="A1">
      <pane ySplit="4" topLeftCell="A20" activePane="bottomLeft" state="frozen"/>
      <selection pane="bottomLeft" activeCell="I38" sqref="I38"/>
    </sheetView>
  </sheetViews>
  <sheetFormatPr defaultColWidth="9.00390625" defaultRowHeight="14.25"/>
  <cols>
    <col min="1" max="1" width="5.25390625" style="1" customWidth="1"/>
    <col min="2" max="2" width="18.625" style="1" customWidth="1"/>
    <col min="3" max="3" width="5.75390625" style="1" customWidth="1"/>
    <col min="4" max="4" width="3.75390625" style="1" customWidth="1"/>
    <col min="5" max="5" width="3.875" style="1" customWidth="1"/>
    <col min="6" max="6" width="4.75390625" style="1" customWidth="1"/>
    <col min="7" max="7" width="4.50390625" style="1" customWidth="1"/>
    <col min="8" max="8" width="5.25390625" style="1" customWidth="1"/>
    <col min="9" max="9" width="18.125" style="1" customWidth="1"/>
    <col min="10" max="10" width="5.625" style="1" customWidth="1"/>
    <col min="11" max="11" width="3.75390625" style="1" customWidth="1"/>
    <col min="12" max="12" width="4.25390625" style="1" customWidth="1"/>
    <col min="13" max="13" width="4.875" style="1" customWidth="1"/>
    <col min="14" max="16384" width="9.00390625" style="1" customWidth="1"/>
  </cols>
  <sheetData>
    <row r="1" spans="1:13" ht="27" customHeight="1">
      <c r="A1" s="2" t="s">
        <v>354</v>
      </c>
      <c r="B1" s="2"/>
      <c r="C1" s="2"/>
      <c r="D1" s="2"/>
      <c r="E1" s="2"/>
      <c r="F1" s="2"/>
      <c r="G1" s="2"/>
      <c r="H1" s="2"/>
      <c r="I1" s="2"/>
      <c r="J1" s="2"/>
      <c r="K1" s="2"/>
      <c r="L1" s="2"/>
      <c r="M1" s="2"/>
    </row>
    <row r="2" spans="1:13" ht="14.25" customHeight="1">
      <c r="A2" s="3" t="s">
        <v>8</v>
      </c>
      <c r="B2" s="3" t="s">
        <v>9</v>
      </c>
      <c r="C2" s="4" t="s">
        <v>183</v>
      </c>
      <c r="D2" s="3" t="s">
        <v>126</v>
      </c>
      <c r="E2" s="5" t="s">
        <v>355</v>
      </c>
      <c r="F2" s="5" t="s">
        <v>356</v>
      </c>
      <c r="G2" s="5"/>
      <c r="H2" s="3" t="s">
        <v>8</v>
      </c>
      <c r="I2" s="3" t="s">
        <v>9</v>
      </c>
      <c r="J2" s="4" t="s">
        <v>183</v>
      </c>
      <c r="K2" s="3" t="s">
        <v>126</v>
      </c>
      <c r="L2" s="5" t="s">
        <v>355</v>
      </c>
      <c r="M2" s="5" t="s">
        <v>356</v>
      </c>
    </row>
    <row r="3" spans="1:13" ht="14.25">
      <c r="A3" s="3"/>
      <c r="B3" s="3"/>
      <c r="C3" s="4"/>
      <c r="D3" s="3"/>
      <c r="E3" s="5"/>
      <c r="F3" s="5"/>
      <c r="G3" s="5"/>
      <c r="H3" s="3"/>
      <c r="I3" s="3"/>
      <c r="J3" s="4"/>
      <c r="K3" s="3"/>
      <c r="L3" s="5"/>
      <c r="M3" s="5"/>
    </row>
    <row r="4" spans="1:13" ht="14.25">
      <c r="A4" s="3"/>
      <c r="B4" s="3"/>
      <c r="C4" s="4"/>
      <c r="D4" s="3"/>
      <c r="E4" s="5"/>
      <c r="F4" s="5"/>
      <c r="G4" s="5"/>
      <c r="H4" s="3"/>
      <c r="I4" s="3"/>
      <c r="J4" s="4"/>
      <c r="K4" s="3"/>
      <c r="L4" s="5"/>
      <c r="M4" s="5"/>
    </row>
    <row r="5" spans="1:13" ht="14.25">
      <c r="A5" s="6" t="s">
        <v>357</v>
      </c>
      <c r="B5" s="6"/>
      <c r="C5" s="6"/>
      <c r="D5" s="6"/>
      <c r="E5" s="6"/>
      <c r="F5" s="6"/>
      <c r="G5" s="6"/>
      <c r="H5" s="6" t="s">
        <v>358</v>
      </c>
      <c r="I5" s="6"/>
      <c r="J5" s="6"/>
      <c r="K5" s="6"/>
      <c r="L5" s="6"/>
      <c r="M5" s="6"/>
    </row>
    <row r="6" spans="1:13" ht="14.25">
      <c r="A6" s="7">
        <v>111006</v>
      </c>
      <c r="B6" s="7" t="s">
        <v>35</v>
      </c>
      <c r="C6" s="8">
        <f>D6/8*0.5</f>
        <v>3</v>
      </c>
      <c r="D6" s="9">
        <v>48</v>
      </c>
      <c r="E6" s="9" t="s">
        <v>173</v>
      </c>
      <c r="F6" s="8">
        <f>C6+C7+C8+C9+C10</f>
        <v>13.5</v>
      </c>
      <c r="G6" s="9">
        <f>D6+D7+D8+D9+D10</f>
        <v>236</v>
      </c>
      <c r="H6" s="7">
        <v>112002</v>
      </c>
      <c r="I6" s="7" t="s">
        <v>41</v>
      </c>
      <c r="J6" s="9">
        <f>K6/8*0.5</f>
        <v>3.5</v>
      </c>
      <c r="K6" s="9">
        <v>56</v>
      </c>
      <c r="L6" s="9" t="s">
        <v>173</v>
      </c>
      <c r="M6" s="26"/>
    </row>
    <row r="7" spans="1:13" ht="14.25">
      <c r="A7" s="7">
        <v>111240</v>
      </c>
      <c r="B7" s="7" t="s">
        <v>36</v>
      </c>
      <c r="C7" s="9">
        <f>D7/8*0.5</f>
        <v>0.5</v>
      </c>
      <c r="D7" s="9">
        <v>8</v>
      </c>
      <c r="E7" s="9" t="s">
        <v>173</v>
      </c>
      <c r="F7" s="9"/>
      <c r="G7" s="9"/>
      <c r="H7" s="7">
        <v>113108</v>
      </c>
      <c r="I7" s="7" t="s">
        <v>45</v>
      </c>
      <c r="J7" s="8">
        <v>1</v>
      </c>
      <c r="K7" s="9">
        <v>36</v>
      </c>
      <c r="L7" s="9" t="s">
        <v>173</v>
      </c>
      <c r="M7" s="26"/>
    </row>
    <row r="8" spans="1:13" ht="14.25">
      <c r="A8" s="7">
        <v>112001</v>
      </c>
      <c r="B8" s="7" t="s">
        <v>40</v>
      </c>
      <c r="C8" s="9">
        <f>D8/8*0.5</f>
        <v>3.5</v>
      </c>
      <c r="D8" s="9">
        <v>56</v>
      </c>
      <c r="E8" s="9" t="s">
        <v>173</v>
      </c>
      <c r="F8" s="9"/>
      <c r="G8" s="9"/>
      <c r="H8" s="7">
        <v>110036</v>
      </c>
      <c r="I8" s="7" t="s">
        <v>49</v>
      </c>
      <c r="J8" s="8">
        <f>K8/8*0.5</f>
        <v>6</v>
      </c>
      <c r="K8" s="9">
        <v>96</v>
      </c>
      <c r="L8" s="9" t="s">
        <v>173</v>
      </c>
      <c r="M8" s="26"/>
    </row>
    <row r="9" spans="1:13" ht="14.25">
      <c r="A9" s="7">
        <v>113107</v>
      </c>
      <c r="B9" s="7" t="s">
        <v>44</v>
      </c>
      <c r="C9" s="8">
        <v>1</v>
      </c>
      <c r="D9" s="9">
        <v>36</v>
      </c>
      <c r="E9" s="9" t="s">
        <v>173</v>
      </c>
      <c r="F9" s="9"/>
      <c r="G9" s="9"/>
      <c r="H9" s="7">
        <v>110063</v>
      </c>
      <c r="I9" s="7" t="s">
        <v>53</v>
      </c>
      <c r="J9" s="9">
        <f>K9/8*0.5</f>
        <v>3.5</v>
      </c>
      <c r="K9" s="9">
        <v>56</v>
      </c>
      <c r="L9" s="9" t="s">
        <v>173</v>
      </c>
      <c r="M9" s="26"/>
    </row>
    <row r="10" spans="1:13" ht="14.25">
      <c r="A10" s="7">
        <v>110035</v>
      </c>
      <c r="B10" s="7" t="s">
        <v>359</v>
      </c>
      <c r="C10" s="9">
        <f>D10/8*0.5</f>
        <v>5.5</v>
      </c>
      <c r="D10" s="9">
        <v>88</v>
      </c>
      <c r="E10" s="9" t="s">
        <v>173</v>
      </c>
      <c r="F10" s="9"/>
      <c r="G10" s="9"/>
      <c r="H10" s="7">
        <v>111001</v>
      </c>
      <c r="I10" s="7" t="s">
        <v>30</v>
      </c>
      <c r="J10" s="8">
        <f>K10/8*0.5</f>
        <v>3</v>
      </c>
      <c r="K10" s="9">
        <v>48</v>
      </c>
      <c r="L10" s="9" t="s">
        <v>173</v>
      </c>
      <c r="M10" s="10"/>
    </row>
    <row r="11" spans="1:13" ht="14.25">
      <c r="A11" s="10"/>
      <c r="B11" s="11" t="s">
        <v>60</v>
      </c>
      <c r="C11" s="9">
        <f>D11/8*0.5</f>
        <v>3.5</v>
      </c>
      <c r="D11" s="9">
        <v>56</v>
      </c>
      <c r="E11" s="9" t="s">
        <v>174</v>
      </c>
      <c r="F11" s="8">
        <f>C11+C12+C13+C14</f>
        <v>10.5</v>
      </c>
      <c r="G11" s="9">
        <f>D11+D12+D13+D14</f>
        <v>168</v>
      </c>
      <c r="H11" s="7">
        <v>107083</v>
      </c>
      <c r="I11" s="12" t="s">
        <v>360</v>
      </c>
      <c r="J11" s="8">
        <f>K11/8*0.5</f>
        <v>4</v>
      </c>
      <c r="K11" s="9">
        <v>64</v>
      </c>
      <c r="L11" s="9" t="s">
        <v>173</v>
      </c>
      <c r="M11" s="26"/>
    </row>
    <row r="12" spans="1:16" ht="14.25">
      <c r="A12" s="7">
        <v>110238</v>
      </c>
      <c r="B12" s="7" t="s">
        <v>58</v>
      </c>
      <c r="C12" s="8">
        <f>D12/8*0.5</f>
        <v>2</v>
      </c>
      <c r="D12" s="9">
        <v>32</v>
      </c>
      <c r="E12" s="9" t="s">
        <v>174</v>
      </c>
      <c r="F12" s="9"/>
      <c r="G12" s="9"/>
      <c r="H12" s="7">
        <v>110180</v>
      </c>
      <c r="I12" s="11" t="s">
        <v>62</v>
      </c>
      <c r="J12" s="8">
        <v>3</v>
      </c>
      <c r="K12" s="9">
        <v>48</v>
      </c>
      <c r="L12" s="9" t="s">
        <v>174</v>
      </c>
      <c r="M12" s="26"/>
      <c r="P12" s="33"/>
    </row>
    <row r="13" spans="1:16" ht="14.25">
      <c r="A13" s="7">
        <v>106233</v>
      </c>
      <c r="B13" s="12" t="s">
        <v>361</v>
      </c>
      <c r="C13" s="9">
        <f>D13/8*0.5</f>
        <v>2.5</v>
      </c>
      <c r="D13" s="9">
        <v>40</v>
      </c>
      <c r="E13" s="9" t="s">
        <v>174</v>
      </c>
      <c r="F13" s="9"/>
      <c r="G13" s="9"/>
      <c r="H13" s="7">
        <v>110287</v>
      </c>
      <c r="I13" s="7" t="s">
        <v>55</v>
      </c>
      <c r="J13" s="8">
        <v>2</v>
      </c>
      <c r="K13" s="9">
        <v>56</v>
      </c>
      <c r="L13" s="9" t="s">
        <v>173</v>
      </c>
      <c r="M13" s="26"/>
      <c r="P13" s="33"/>
    </row>
    <row r="14" spans="1:16" ht="14.25">
      <c r="A14" s="7">
        <v>107110</v>
      </c>
      <c r="B14" s="13" t="s">
        <v>61</v>
      </c>
      <c r="C14" s="14">
        <v>2.5</v>
      </c>
      <c r="D14" s="15">
        <v>40</v>
      </c>
      <c r="E14" s="15" t="s">
        <v>174</v>
      </c>
      <c r="F14" s="10"/>
      <c r="G14" s="10"/>
      <c r="H14" s="10"/>
      <c r="I14" s="10"/>
      <c r="J14" s="10"/>
      <c r="K14" s="10"/>
      <c r="L14" s="10"/>
      <c r="M14" s="26"/>
      <c r="P14" s="33"/>
    </row>
    <row r="15" spans="1:16" ht="14.25">
      <c r="A15" s="10"/>
      <c r="B15" s="7" t="s">
        <v>135</v>
      </c>
      <c r="C15" s="8">
        <v>3</v>
      </c>
      <c r="D15" s="9" t="s">
        <v>136</v>
      </c>
      <c r="E15" s="9" t="s">
        <v>173</v>
      </c>
      <c r="F15" s="9"/>
      <c r="G15" s="9"/>
      <c r="H15" s="10"/>
      <c r="I15" s="10"/>
      <c r="J15" s="10"/>
      <c r="K15" s="10"/>
      <c r="L15" s="10"/>
      <c r="M15" s="26"/>
      <c r="P15" s="33"/>
    </row>
    <row r="16" spans="1:16" ht="14.25">
      <c r="A16" s="16">
        <v>101275</v>
      </c>
      <c r="B16" s="10"/>
      <c r="C16" s="10"/>
      <c r="D16" s="10"/>
      <c r="E16" s="10"/>
      <c r="F16" s="9"/>
      <c r="G16" s="9"/>
      <c r="H16" s="7"/>
      <c r="I16" s="7"/>
      <c r="J16" s="8"/>
      <c r="K16" s="9"/>
      <c r="L16" s="9"/>
      <c r="M16" s="26"/>
      <c r="P16" s="33"/>
    </row>
    <row r="17" spans="1:16" ht="14.25">
      <c r="A17" s="7"/>
      <c r="B17" s="10"/>
      <c r="C17" s="10"/>
      <c r="D17" s="10"/>
      <c r="E17" s="10"/>
      <c r="F17" s="9"/>
      <c r="G17" s="9"/>
      <c r="H17" s="7"/>
      <c r="I17" s="7"/>
      <c r="J17" s="8"/>
      <c r="K17" s="9"/>
      <c r="L17" s="9"/>
      <c r="M17" s="26"/>
      <c r="P17" s="33"/>
    </row>
    <row r="18" spans="1:16" ht="14.25">
      <c r="A18" s="17" t="s">
        <v>133</v>
      </c>
      <c r="B18" s="10"/>
      <c r="C18" s="18">
        <f>SUM(C6:C15)</f>
        <v>27</v>
      </c>
      <c r="D18" s="10"/>
      <c r="E18" s="10"/>
      <c r="F18" s="9"/>
      <c r="G18" s="9"/>
      <c r="H18" s="17" t="s">
        <v>133</v>
      </c>
      <c r="I18" s="10"/>
      <c r="J18" s="24">
        <f>SUM(J6:J14)</f>
        <v>26</v>
      </c>
      <c r="K18" s="10"/>
      <c r="L18" s="10"/>
      <c r="M18" s="26"/>
      <c r="P18" s="33"/>
    </row>
    <row r="19" spans="1:16" ht="14.25">
      <c r="A19" s="19" t="s">
        <v>362</v>
      </c>
      <c r="B19" s="19"/>
      <c r="C19" s="19"/>
      <c r="D19" s="19"/>
      <c r="E19" s="19"/>
      <c r="F19" s="19"/>
      <c r="G19" s="19"/>
      <c r="H19" s="19" t="s">
        <v>363</v>
      </c>
      <c r="I19" s="19"/>
      <c r="J19" s="19"/>
      <c r="K19" s="19"/>
      <c r="L19" s="19"/>
      <c r="M19" s="19"/>
      <c r="P19" s="33"/>
    </row>
    <row r="20" spans="1:16" ht="22.5">
      <c r="A20" s="7">
        <v>111003</v>
      </c>
      <c r="B20" s="7" t="s">
        <v>34</v>
      </c>
      <c r="C20" s="8">
        <f>D20/8*0.5</f>
        <v>4</v>
      </c>
      <c r="D20" s="9">
        <v>64</v>
      </c>
      <c r="E20" s="9" t="s">
        <v>173</v>
      </c>
      <c r="F20" s="20">
        <v>24.5</v>
      </c>
      <c r="G20" s="20">
        <v>412</v>
      </c>
      <c r="H20" s="7">
        <v>111002</v>
      </c>
      <c r="I20" s="7" t="s">
        <v>33</v>
      </c>
      <c r="J20" s="8">
        <f aca="true" t="shared" si="0" ref="J20:J26">K20/8*0.5</f>
        <v>4</v>
      </c>
      <c r="K20" s="9">
        <v>64</v>
      </c>
      <c r="L20" s="9" t="s">
        <v>173</v>
      </c>
      <c r="M20" s="36"/>
      <c r="P20" s="33"/>
    </row>
    <row r="21" spans="1:16" ht="14.25">
      <c r="A21" s="7">
        <v>111241</v>
      </c>
      <c r="B21" s="7" t="s">
        <v>37</v>
      </c>
      <c r="C21" s="9">
        <f>D21/8*0.5</f>
        <v>0.5</v>
      </c>
      <c r="D21" s="9">
        <v>8</v>
      </c>
      <c r="E21" s="9" t="s">
        <v>173</v>
      </c>
      <c r="F21" s="9"/>
      <c r="G21" s="9"/>
      <c r="H21" s="7">
        <v>112004</v>
      </c>
      <c r="I21" s="7" t="s">
        <v>364</v>
      </c>
      <c r="J21" s="8">
        <f t="shared" si="0"/>
        <v>3</v>
      </c>
      <c r="K21" s="9">
        <v>48</v>
      </c>
      <c r="L21" s="9" t="s">
        <v>173</v>
      </c>
      <c r="M21" s="26"/>
      <c r="P21" s="33"/>
    </row>
    <row r="22" spans="1:16" ht="14.25">
      <c r="A22" s="7">
        <v>112003</v>
      </c>
      <c r="B22" s="7" t="s">
        <v>42</v>
      </c>
      <c r="C22" s="8">
        <f>D22/8*0.5</f>
        <v>3</v>
      </c>
      <c r="D22" s="9">
        <v>48</v>
      </c>
      <c r="E22" s="9" t="s">
        <v>173</v>
      </c>
      <c r="F22" s="9"/>
      <c r="G22" s="9"/>
      <c r="H22" s="7">
        <v>113110</v>
      </c>
      <c r="I22" s="7" t="s">
        <v>47</v>
      </c>
      <c r="J22" s="8">
        <v>1</v>
      </c>
      <c r="K22" s="9">
        <v>36</v>
      </c>
      <c r="L22" s="9" t="s">
        <v>173</v>
      </c>
      <c r="M22" s="26"/>
      <c r="P22" s="33"/>
    </row>
    <row r="23" spans="1:17" ht="14.25">
      <c r="A23" s="7">
        <v>113109</v>
      </c>
      <c r="B23" s="7" t="s">
        <v>46</v>
      </c>
      <c r="C23" s="8">
        <v>1</v>
      </c>
      <c r="D23" s="9">
        <v>36</v>
      </c>
      <c r="E23" s="9" t="s">
        <v>173</v>
      </c>
      <c r="F23" s="9"/>
      <c r="G23" s="9"/>
      <c r="H23" s="7">
        <v>110045</v>
      </c>
      <c r="I23" s="7" t="s">
        <v>52</v>
      </c>
      <c r="J23" s="9">
        <f t="shared" si="0"/>
        <v>3.5</v>
      </c>
      <c r="K23" s="9">
        <v>56</v>
      </c>
      <c r="L23" s="9" t="s">
        <v>173</v>
      </c>
      <c r="M23" s="26"/>
      <c r="P23" s="33"/>
      <c r="Q23" s="40"/>
    </row>
    <row r="24" spans="1:17" ht="14.25">
      <c r="A24" s="7">
        <v>110064</v>
      </c>
      <c r="B24" s="7" t="s">
        <v>54</v>
      </c>
      <c r="C24" s="9">
        <f>D24/8*0.5</f>
        <v>3.5</v>
      </c>
      <c r="D24" s="9">
        <v>56</v>
      </c>
      <c r="E24" s="9" t="s">
        <v>173</v>
      </c>
      <c r="F24" s="9"/>
      <c r="G24" s="9"/>
      <c r="H24" s="7">
        <v>107088</v>
      </c>
      <c r="I24" s="7" t="s">
        <v>86</v>
      </c>
      <c r="J24" s="8">
        <f t="shared" si="0"/>
        <v>3</v>
      </c>
      <c r="K24" s="9">
        <v>48</v>
      </c>
      <c r="L24" s="9" t="s">
        <v>173</v>
      </c>
      <c r="M24" s="26"/>
      <c r="P24" s="33"/>
      <c r="Q24" s="41"/>
    </row>
    <row r="25" spans="1:16" ht="14.25">
      <c r="A25" s="7">
        <v>110042</v>
      </c>
      <c r="B25" s="7" t="s">
        <v>50</v>
      </c>
      <c r="C25" s="9">
        <f>D25/8*0.5</f>
        <v>2.5</v>
      </c>
      <c r="D25" s="9">
        <v>40</v>
      </c>
      <c r="E25" s="9" t="s">
        <v>173</v>
      </c>
      <c r="F25" s="9"/>
      <c r="G25" s="9"/>
      <c r="H25" s="7">
        <v>107030</v>
      </c>
      <c r="I25" s="7" t="s">
        <v>82</v>
      </c>
      <c r="J25" s="8">
        <f t="shared" si="0"/>
        <v>4</v>
      </c>
      <c r="K25" s="9">
        <v>64</v>
      </c>
      <c r="L25" s="9" t="s">
        <v>173</v>
      </c>
      <c r="M25" s="26"/>
      <c r="P25" s="33"/>
    </row>
    <row r="26" spans="1:16" ht="14.25">
      <c r="A26" s="7">
        <v>110043</v>
      </c>
      <c r="B26" s="7" t="s">
        <v>51</v>
      </c>
      <c r="C26" s="9">
        <f>D26/8*0.5</f>
        <v>3.5</v>
      </c>
      <c r="D26" s="9">
        <v>56</v>
      </c>
      <c r="E26" s="9" t="s">
        <v>173</v>
      </c>
      <c r="F26" s="9"/>
      <c r="G26" s="9"/>
      <c r="H26" s="7">
        <v>107201</v>
      </c>
      <c r="I26" s="7" t="s">
        <v>108</v>
      </c>
      <c r="J26" s="8">
        <f t="shared" si="0"/>
        <v>2.5</v>
      </c>
      <c r="K26" s="9">
        <v>40</v>
      </c>
      <c r="L26" s="9" t="s">
        <v>174</v>
      </c>
      <c r="M26" s="10"/>
      <c r="P26" s="33"/>
    </row>
    <row r="27" spans="1:16" ht="14.25">
      <c r="A27" s="7">
        <v>107086</v>
      </c>
      <c r="B27" s="7" t="s">
        <v>81</v>
      </c>
      <c r="C27" s="8">
        <f>D27/8*0.5</f>
        <v>3</v>
      </c>
      <c r="D27" s="9">
        <v>48</v>
      </c>
      <c r="E27" s="9" t="s">
        <v>173</v>
      </c>
      <c r="F27" s="9"/>
      <c r="G27" s="9"/>
      <c r="H27" s="7">
        <v>107162</v>
      </c>
      <c r="I27" s="7" t="s">
        <v>80</v>
      </c>
      <c r="J27" s="8">
        <v>1</v>
      </c>
      <c r="K27" s="9">
        <v>40</v>
      </c>
      <c r="L27" s="9" t="s">
        <v>173</v>
      </c>
      <c r="M27" s="26"/>
      <c r="P27" s="33"/>
    </row>
    <row r="28" spans="1:16" ht="14.25">
      <c r="A28" s="21">
        <v>107085</v>
      </c>
      <c r="B28" s="21" t="s">
        <v>79</v>
      </c>
      <c r="C28" s="22">
        <f>D28/8*0.5</f>
        <v>3.5</v>
      </c>
      <c r="D28" s="22">
        <v>56</v>
      </c>
      <c r="E28" s="22" t="s">
        <v>173</v>
      </c>
      <c r="F28" s="9"/>
      <c r="G28" s="9"/>
      <c r="H28" s="23"/>
      <c r="I28" s="7" t="s">
        <v>141</v>
      </c>
      <c r="J28" s="8">
        <v>2</v>
      </c>
      <c r="K28" s="9" t="s">
        <v>136</v>
      </c>
      <c r="L28" s="9" t="s">
        <v>173</v>
      </c>
      <c r="M28" s="26"/>
      <c r="P28" s="33"/>
    </row>
    <row r="29" spans="1:16" ht="14.25">
      <c r="A29" s="7"/>
      <c r="B29" s="7" t="s">
        <v>137</v>
      </c>
      <c r="C29" s="8">
        <v>1</v>
      </c>
      <c r="D29" s="9" t="s">
        <v>138</v>
      </c>
      <c r="E29" s="9" t="s">
        <v>173</v>
      </c>
      <c r="F29" s="9"/>
      <c r="G29" s="9"/>
      <c r="H29" s="7">
        <v>107062</v>
      </c>
      <c r="I29" s="7" t="s">
        <v>143</v>
      </c>
      <c r="J29" s="8">
        <v>2</v>
      </c>
      <c r="K29" s="9" t="s">
        <v>136</v>
      </c>
      <c r="L29" s="7" t="s">
        <v>173</v>
      </c>
      <c r="M29" s="26"/>
      <c r="P29" s="33"/>
    </row>
    <row r="30" spans="1:16" ht="14.25">
      <c r="A30" s="17" t="s">
        <v>133</v>
      </c>
      <c r="B30" s="7"/>
      <c r="C30" s="18">
        <f>SUM(C20:C29)</f>
        <v>25.5</v>
      </c>
      <c r="D30" s="24"/>
      <c r="E30" s="9"/>
      <c r="F30" s="9"/>
      <c r="G30" s="9"/>
      <c r="H30" s="17" t="s">
        <v>133</v>
      </c>
      <c r="I30" s="7"/>
      <c r="J30" s="18">
        <f>SUM(J20:J29)</f>
        <v>26</v>
      </c>
      <c r="K30" s="24"/>
      <c r="L30" s="9"/>
      <c r="M30" s="26"/>
      <c r="P30" s="33"/>
    </row>
    <row r="31" spans="1:13" ht="14.25">
      <c r="A31" s="25" t="s">
        <v>365</v>
      </c>
      <c r="B31" s="25"/>
      <c r="C31" s="25"/>
      <c r="D31" s="25"/>
      <c r="E31" s="25"/>
      <c r="F31" s="25"/>
      <c r="G31" s="25"/>
      <c r="H31" s="25" t="s">
        <v>366</v>
      </c>
      <c r="I31" s="25"/>
      <c r="J31" s="25"/>
      <c r="K31" s="25"/>
      <c r="L31" s="25"/>
      <c r="M31" s="25"/>
    </row>
    <row r="32" spans="1:13" ht="14.25">
      <c r="A32" s="7">
        <v>111242</v>
      </c>
      <c r="B32" s="7" t="s">
        <v>38</v>
      </c>
      <c r="C32" s="8">
        <f aca="true" t="shared" si="1" ref="C32:C37">D32/8*0.5</f>
        <v>0.5</v>
      </c>
      <c r="D32" s="9">
        <v>8</v>
      </c>
      <c r="E32" s="9" t="s">
        <v>173</v>
      </c>
      <c r="F32" s="9">
        <v>13.5</v>
      </c>
      <c r="G32" s="9">
        <v>216</v>
      </c>
      <c r="H32" s="7">
        <v>111243</v>
      </c>
      <c r="I32" s="7" t="s">
        <v>39</v>
      </c>
      <c r="J32" s="8">
        <f aca="true" t="shared" si="2" ref="J32:J37">K32/8*0.5</f>
        <v>0.5</v>
      </c>
      <c r="K32" s="9">
        <v>8</v>
      </c>
      <c r="L32" s="9" t="s">
        <v>173</v>
      </c>
      <c r="M32" s="26"/>
    </row>
    <row r="33" spans="1:13" ht="14.25">
      <c r="A33" s="7">
        <v>107049</v>
      </c>
      <c r="B33" s="7" t="s">
        <v>97</v>
      </c>
      <c r="C33" s="8">
        <f t="shared" si="1"/>
        <v>3.5</v>
      </c>
      <c r="D33" s="9">
        <v>56</v>
      </c>
      <c r="E33" s="9" t="s">
        <v>173</v>
      </c>
      <c r="F33" s="9"/>
      <c r="G33" s="9"/>
      <c r="H33" s="7">
        <v>111245</v>
      </c>
      <c r="I33" s="7" t="s">
        <v>56</v>
      </c>
      <c r="J33" s="8">
        <f t="shared" si="2"/>
        <v>1.5</v>
      </c>
      <c r="K33" s="9">
        <v>24</v>
      </c>
      <c r="L33" s="9" t="s">
        <v>173</v>
      </c>
      <c r="M33" s="26"/>
    </row>
    <row r="34" spans="1:13" ht="14.25">
      <c r="A34" s="7">
        <v>107031</v>
      </c>
      <c r="B34" s="7" t="s">
        <v>83</v>
      </c>
      <c r="C34" s="8">
        <f t="shared" si="1"/>
        <v>3</v>
      </c>
      <c r="D34" s="9">
        <v>48</v>
      </c>
      <c r="E34" s="9" t="s">
        <v>173</v>
      </c>
      <c r="F34" s="9"/>
      <c r="G34" s="9"/>
      <c r="H34" s="7">
        <v>107180</v>
      </c>
      <c r="I34" s="7" t="s">
        <v>101</v>
      </c>
      <c r="J34" s="8">
        <f t="shared" si="2"/>
        <v>2.5</v>
      </c>
      <c r="K34" s="9">
        <v>40</v>
      </c>
      <c r="L34" s="9" t="s">
        <v>173</v>
      </c>
      <c r="M34" s="26"/>
    </row>
    <row r="35" spans="1:13" ht="14.25">
      <c r="A35" s="7">
        <v>107053</v>
      </c>
      <c r="B35" s="7" t="s">
        <v>84</v>
      </c>
      <c r="C35" s="8">
        <f t="shared" si="1"/>
        <v>3.5</v>
      </c>
      <c r="D35" s="9">
        <v>56</v>
      </c>
      <c r="E35" s="9" t="s">
        <v>173</v>
      </c>
      <c r="F35" s="9"/>
      <c r="G35" s="9"/>
      <c r="H35" s="7">
        <v>107050</v>
      </c>
      <c r="I35" s="7" t="s">
        <v>100</v>
      </c>
      <c r="J35" s="8">
        <f t="shared" si="2"/>
        <v>3</v>
      </c>
      <c r="K35" s="9">
        <v>48</v>
      </c>
      <c r="L35" s="9" t="s">
        <v>173</v>
      </c>
      <c r="M35" s="26"/>
    </row>
    <row r="36" spans="1:13" ht="14.25">
      <c r="A36" s="7">
        <v>107029</v>
      </c>
      <c r="B36" s="7" t="s">
        <v>85</v>
      </c>
      <c r="C36" s="8">
        <f t="shared" si="1"/>
        <v>3</v>
      </c>
      <c r="D36" s="9">
        <v>48</v>
      </c>
      <c r="E36" s="9" t="s">
        <v>173</v>
      </c>
      <c r="F36" s="26"/>
      <c r="G36" s="9"/>
      <c r="H36" s="7">
        <v>107113</v>
      </c>
      <c r="I36" s="7" t="s">
        <v>107</v>
      </c>
      <c r="J36" s="8">
        <f t="shared" si="2"/>
        <v>2.5</v>
      </c>
      <c r="K36" s="9">
        <v>40</v>
      </c>
      <c r="L36" s="9" t="s">
        <v>174</v>
      </c>
      <c r="M36" s="26"/>
    </row>
    <row r="37" spans="1:13" ht="14.25">
      <c r="A37" s="7">
        <v>107173</v>
      </c>
      <c r="B37" s="7" t="s">
        <v>88</v>
      </c>
      <c r="C37" s="8">
        <f t="shared" si="1"/>
        <v>2.5</v>
      </c>
      <c r="D37" s="9">
        <v>40</v>
      </c>
      <c r="E37" s="9" t="s">
        <v>174</v>
      </c>
      <c r="F37" s="26">
        <v>2.5</v>
      </c>
      <c r="G37" s="9">
        <v>40</v>
      </c>
      <c r="H37" s="7">
        <v>107182</v>
      </c>
      <c r="I37" s="7" t="s">
        <v>109</v>
      </c>
      <c r="J37" s="8">
        <f t="shared" si="2"/>
        <v>2</v>
      </c>
      <c r="K37" s="9">
        <v>32</v>
      </c>
      <c r="L37" s="9" t="s">
        <v>174</v>
      </c>
      <c r="M37" s="26"/>
    </row>
    <row r="38" spans="1:13" ht="14.25">
      <c r="A38" s="27"/>
      <c r="B38" s="27"/>
      <c r="C38" s="28"/>
      <c r="D38" s="29"/>
      <c r="E38" s="27"/>
      <c r="F38" s="9"/>
      <c r="G38" s="9"/>
      <c r="H38" s="10"/>
      <c r="I38" s="37" t="s">
        <v>117</v>
      </c>
      <c r="J38" s="8">
        <v>2</v>
      </c>
      <c r="K38" s="9">
        <v>32</v>
      </c>
      <c r="L38" s="9" t="s">
        <v>174</v>
      </c>
      <c r="M38" s="26"/>
    </row>
    <row r="39" spans="1:13" ht="14.25">
      <c r="A39" s="10"/>
      <c r="B39" s="10"/>
      <c r="C39" s="10"/>
      <c r="D39" s="10"/>
      <c r="E39" s="10"/>
      <c r="F39" s="7"/>
      <c r="G39" s="9"/>
      <c r="H39" s="7">
        <v>107181</v>
      </c>
      <c r="I39" s="7" t="s">
        <v>110</v>
      </c>
      <c r="J39" s="8">
        <f>K39/8*0.5</f>
        <v>3</v>
      </c>
      <c r="K39" s="9">
        <v>48</v>
      </c>
      <c r="L39" s="9" t="s">
        <v>174</v>
      </c>
      <c r="M39" s="26"/>
    </row>
    <row r="40" spans="1:13" ht="14.25">
      <c r="A40" s="10"/>
      <c r="B40" s="10"/>
      <c r="C40" s="10"/>
      <c r="D40" s="10"/>
      <c r="E40" s="10"/>
      <c r="F40" s="7"/>
      <c r="G40" s="9"/>
      <c r="H40" s="10"/>
      <c r="I40" s="12" t="s">
        <v>91</v>
      </c>
      <c r="J40" s="38">
        <v>2</v>
      </c>
      <c r="K40" s="39">
        <v>32</v>
      </c>
      <c r="L40" s="39" t="s">
        <v>174</v>
      </c>
      <c r="M40" s="26"/>
    </row>
    <row r="41" spans="1:13" ht="14.25">
      <c r="A41" s="17"/>
      <c r="B41" s="7"/>
      <c r="C41" s="8"/>
      <c r="D41" s="24"/>
      <c r="E41" s="9"/>
      <c r="F41" s="7"/>
      <c r="G41" s="9"/>
      <c r="H41" s="10"/>
      <c r="I41" s="7" t="s">
        <v>139</v>
      </c>
      <c r="J41" s="8">
        <v>4</v>
      </c>
      <c r="K41" s="9" t="s">
        <v>140</v>
      </c>
      <c r="L41" s="7" t="s">
        <v>173</v>
      </c>
      <c r="M41" s="26"/>
    </row>
    <row r="42" spans="1:13" ht="14.25">
      <c r="A42" s="17"/>
      <c r="B42" s="7"/>
      <c r="C42" s="8"/>
      <c r="D42" s="24"/>
      <c r="E42" s="9"/>
      <c r="F42" s="7"/>
      <c r="G42" s="9"/>
      <c r="H42" s="10"/>
      <c r="I42" s="10"/>
      <c r="J42" s="10"/>
      <c r="K42" s="10"/>
      <c r="L42" s="10"/>
      <c r="M42" s="10"/>
    </row>
    <row r="43" spans="1:13" ht="14.25">
      <c r="A43" s="17" t="s">
        <v>133</v>
      </c>
      <c r="B43" s="10"/>
      <c r="C43" s="18">
        <f>SUM(C32:C41)</f>
        <v>16</v>
      </c>
      <c r="D43" s="10"/>
      <c r="E43" s="10"/>
      <c r="F43" s="7"/>
      <c r="G43" s="9"/>
      <c r="H43" s="17" t="s">
        <v>133</v>
      </c>
      <c r="I43" s="10"/>
      <c r="J43" s="18">
        <f>SUM(J32:J40)</f>
        <v>19</v>
      </c>
      <c r="K43" s="24"/>
      <c r="L43" s="10"/>
      <c r="M43" s="26"/>
    </row>
    <row r="44" spans="1:13" ht="14.25">
      <c r="A44" s="19" t="s">
        <v>367</v>
      </c>
      <c r="B44" s="19"/>
      <c r="C44" s="19"/>
      <c r="D44" s="19"/>
      <c r="E44" s="19"/>
      <c r="F44" s="19"/>
      <c r="G44" s="19"/>
      <c r="H44" s="19" t="s">
        <v>368</v>
      </c>
      <c r="I44" s="19"/>
      <c r="J44" s="19"/>
      <c r="K44" s="19"/>
      <c r="L44" s="19"/>
      <c r="M44" s="19"/>
    </row>
    <row r="45" spans="1:13" ht="14.25">
      <c r="A45" s="7">
        <v>107041</v>
      </c>
      <c r="B45" s="7" t="s">
        <v>106</v>
      </c>
      <c r="C45" s="8">
        <f>D45/8*0.5</f>
        <v>2.5</v>
      </c>
      <c r="D45" s="9">
        <v>40</v>
      </c>
      <c r="E45" s="9" t="s">
        <v>174</v>
      </c>
      <c r="F45" s="26">
        <v>8</v>
      </c>
      <c r="G45" s="9">
        <v>128</v>
      </c>
      <c r="H45" s="7"/>
      <c r="I45" s="7" t="s">
        <v>148</v>
      </c>
      <c r="J45" s="8">
        <v>2</v>
      </c>
      <c r="K45" s="9" t="s">
        <v>136</v>
      </c>
      <c r="L45" s="7" t="s">
        <v>173</v>
      </c>
      <c r="M45" s="26"/>
    </row>
    <row r="46" spans="1:13" ht="14.25">
      <c r="A46" s="7">
        <v>107179</v>
      </c>
      <c r="B46" s="7" t="s">
        <v>104</v>
      </c>
      <c r="C46" s="8">
        <v>2.5</v>
      </c>
      <c r="D46" s="9">
        <v>40</v>
      </c>
      <c r="E46" s="9" t="s">
        <v>174</v>
      </c>
      <c r="F46" s="26"/>
      <c r="G46" s="9"/>
      <c r="H46" s="26"/>
      <c r="I46" s="7" t="s">
        <v>149</v>
      </c>
      <c r="J46" s="8">
        <v>14</v>
      </c>
      <c r="K46" s="9" t="s">
        <v>150</v>
      </c>
      <c r="L46" s="7" t="s">
        <v>173</v>
      </c>
      <c r="M46" s="26"/>
    </row>
    <row r="47" spans="1:13" ht="14.25">
      <c r="A47" s="9">
        <v>107051</v>
      </c>
      <c r="B47" s="30" t="s">
        <v>111</v>
      </c>
      <c r="C47" s="8">
        <f>D47/8*0.5</f>
        <v>2</v>
      </c>
      <c r="D47" s="31">
        <v>32</v>
      </c>
      <c r="E47" s="9" t="s">
        <v>174</v>
      </c>
      <c r="F47" s="26"/>
      <c r="G47" s="9"/>
      <c r="H47" s="26"/>
      <c r="I47" s="7"/>
      <c r="J47" s="8"/>
      <c r="K47" s="9"/>
      <c r="L47" s="9"/>
      <c r="M47" s="26"/>
    </row>
    <row r="48" spans="1:13" ht="14.25">
      <c r="A48" s="7">
        <v>107288</v>
      </c>
      <c r="B48" s="30" t="s">
        <v>112</v>
      </c>
      <c r="C48" s="8">
        <f>D48/8*0.5</f>
        <v>1</v>
      </c>
      <c r="D48" s="31">
        <v>16</v>
      </c>
      <c r="E48" s="9" t="s">
        <v>174</v>
      </c>
      <c r="F48" s="26"/>
      <c r="G48" s="9"/>
      <c r="H48" s="26"/>
      <c r="I48" s="7"/>
      <c r="J48" s="8"/>
      <c r="K48" s="9"/>
      <c r="L48" s="9"/>
      <c r="M48" s="26"/>
    </row>
    <row r="49" spans="1:13" ht="14.25">
      <c r="A49" s="7">
        <v>107202</v>
      </c>
      <c r="B49" s="7" t="s">
        <v>145</v>
      </c>
      <c r="C49" s="8">
        <v>2</v>
      </c>
      <c r="D49" s="9" t="s">
        <v>136</v>
      </c>
      <c r="E49" s="7" t="s">
        <v>173</v>
      </c>
      <c r="F49" s="26"/>
      <c r="G49" s="9"/>
      <c r="H49" s="26"/>
      <c r="I49" s="7"/>
      <c r="J49" s="8"/>
      <c r="K49" s="9"/>
      <c r="L49" s="9"/>
      <c r="M49" s="26"/>
    </row>
    <row r="50" spans="1:13" ht="14.25">
      <c r="A50" s="7">
        <v>107203</v>
      </c>
      <c r="B50" s="7" t="s">
        <v>147</v>
      </c>
      <c r="C50" s="8">
        <v>2</v>
      </c>
      <c r="D50" s="9" t="s">
        <v>136</v>
      </c>
      <c r="E50" s="7" t="s">
        <v>173</v>
      </c>
      <c r="F50" s="26"/>
      <c r="G50" s="9"/>
      <c r="H50" s="26"/>
      <c r="I50" s="7"/>
      <c r="J50" s="8"/>
      <c r="K50" s="9"/>
      <c r="L50" s="9"/>
      <c r="M50" s="26"/>
    </row>
    <row r="51" spans="1:13" ht="14.25">
      <c r="A51" s="7">
        <v>107140</v>
      </c>
      <c r="B51" s="7" t="s">
        <v>144</v>
      </c>
      <c r="C51" s="8">
        <v>2</v>
      </c>
      <c r="D51" s="9" t="s">
        <v>136</v>
      </c>
      <c r="E51" s="7" t="s">
        <v>173</v>
      </c>
      <c r="F51" s="26"/>
      <c r="G51" s="9"/>
      <c r="H51" s="26"/>
      <c r="I51" s="7"/>
      <c r="J51" s="8"/>
      <c r="K51" s="9"/>
      <c r="L51" s="9"/>
      <c r="M51" s="26"/>
    </row>
    <row r="52" spans="1:13" ht="14.25">
      <c r="A52" s="7"/>
      <c r="B52" s="7" t="s">
        <v>146</v>
      </c>
      <c r="C52" s="8">
        <v>2</v>
      </c>
      <c r="D52" s="9" t="s">
        <v>136</v>
      </c>
      <c r="E52" s="7" t="s">
        <v>173</v>
      </c>
      <c r="F52" s="26"/>
      <c r="G52" s="9"/>
      <c r="H52" s="26"/>
      <c r="I52" s="7"/>
      <c r="J52" s="8"/>
      <c r="K52" s="9"/>
      <c r="L52" s="9"/>
      <c r="M52" s="26"/>
    </row>
    <row r="53" spans="1:13" ht="14.25">
      <c r="A53" s="17" t="s">
        <v>133</v>
      </c>
      <c r="B53" s="7"/>
      <c r="C53" s="18">
        <f>SUM(C45:C52)</f>
        <v>16</v>
      </c>
      <c r="D53" s="24"/>
      <c r="E53" s="9"/>
      <c r="F53" s="9"/>
      <c r="G53" s="9"/>
      <c r="H53" s="17" t="s">
        <v>133</v>
      </c>
      <c r="I53" s="7"/>
      <c r="J53" s="18">
        <f>SUM(J45:J50)</f>
        <v>16</v>
      </c>
      <c r="K53" s="9"/>
      <c r="L53" s="9"/>
      <c r="M53" s="26"/>
    </row>
    <row r="54" spans="1:13" ht="14.25">
      <c r="A54" s="32"/>
      <c r="B54" s="33"/>
      <c r="F54" s="33"/>
      <c r="G54" s="33"/>
      <c r="H54" s="33"/>
      <c r="I54" s="33"/>
      <c r="J54" s="33"/>
      <c r="K54" s="33"/>
      <c r="L54" s="33"/>
      <c r="M54" s="33"/>
    </row>
    <row r="55" spans="1:13" ht="14.25">
      <c r="A55" s="33"/>
      <c r="B55" s="33"/>
      <c r="C55" s="33"/>
      <c r="D55" s="33"/>
      <c r="E55" s="33"/>
      <c r="F55" s="33"/>
      <c r="G55" s="33"/>
      <c r="H55" s="33"/>
      <c r="I55" s="33"/>
      <c r="J55" s="33"/>
      <c r="K55" s="33"/>
      <c r="L55" s="33"/>
      <c r="M55" s="33"/>
    </row>
    <row r="56" spans="3:13" ht="14.25">
      <c r="C56" s="33"/>
      <c r="D56" s="33"/>
      <c r="E56" s="33"/>
      <c r="F56" s="33"/>
      <c r="G56" s="33"/>
      <c r="H56" s="33"/>
      <c r="I56" s="33"/>
      <c r="J56" s="33"/>
      <c r="K56" s="33"/>
      <c r="L56" s="33"/>
      <c r="M56" s="33"/>
    </row>
    <row r="57" spans="1:13" ht="14.25">
      <c r="A57" s="33"/>
      <c r="B57" s="33"/>
      <c r="C57" s="33"/>
      <c r="D57" s="33"/>
      <c r="E57" s="33"/>
      <c r="F57" s="33"/>
      <c r="G57" s="33"/>
      <c r="H57" s="33"/>
      <c r="I57" s="33"/>
      <c r="J57" s="33"/>
      <c r="K57" s="33"/>
      <c r="L57" s="33"/>
      <c r="M57" s="33"/>
    </row>
    <row r="58" spans="1:13" ht="14.25">
      <c r="A58" s="33"/>
      <c r="B58" s="33"/>
      <c r="C58" s="33"/>
      <c r="D58" s="33"/>
      <c r="E58" s="33"/>
      <c r="F58" s="33"/>
      <c r="G58" s="33"/>
      <c r="H58" s="33"/>
      <c r="I58" s="33"/>
      <c r="J58" s="33"/>
      <c r="K58" s="33"/>
      <c r="L58" s="33"/>
      <c r="M58" s="33"/>
    </row>
    <row r="59" spans="1:13" ht="14.25">
      <c r="A59" s="33"/>
      <c r="B59" s="33"/>
      <c r="C59" s="33"/>
      <c r="D59" s="33"/>
      <c r="E59" s="33"/>
      <c r="F59" s="33"/>
      <c r="G59" s="33"/>
      <c r="H59" s="33"/>
      <c r="I59" s="33"/>
      <c r="J59" s="33"/>
      <c r="K59" s="33"/>
      <c r="L59" s="33"/>
      <c r="M59" s="33"/>
    </row>
    <row r="60" spans="1:13" ht="14.25">
      <c r="A60" s="33"/>
      <c r="B60" s="33"/>
      <c r="C60" s="33"/>
      <c r="D60" s="33"/>
      <c r="E60" s="33"/>
      <c r="F60" s="33"/>
      <c r="G60" s="33"/>
      <c r="H60" s="33"/>
      <c r="I60" s="33"/>
      <c r="J60" s="33"/>
      <c r="K60" s="33"/>
      <c r="L60" s="33"/>
      <c r="M60" s="33"/>
    </row>
    <row r="61" spans="1:13" ht="14.25">
      <c r="A61" s="33"/>
      <c r="B61" s="33"/>
      <c r="C61" s="33"/>
      <c r="D61" s="33"/>
      <c r="E61" s="33"/>
      <c r="F61" s="33"/>
      <c r="G61" s="33"/>
      <c r="H61" s="33"/>
      <c r="I61" s="33"/>
      <c r="J61" s="33"/>
      <c r="K61" s="33"/>
      <c r="L61" s="33"/>
      <c r="M61" s="33"/>
    </row>
    <row r="62" spans="1:13" ht="14.25">
      <c r="A62" s="33"/>
      <c r="B62" s="33"/>
      <c r="C62" s="33"/>
      <c r="D62" s="33"/>
      <c r="E62" s="33"/>
      <c r="F62" s="33"/>
      <c r="G62" s="33"/>
      <c r="H62" s="33"/>
      <c r="I62" s="33"/>
      <c r="J62" s="33"/>
      <c r="K62" s="33"/>
      <c r="L62" s="33"/>
      <c r="M62" s="33"/>
    </row>
    <row r="63" spans="1:13" ht="14.25">
      <c r="A63" s="33"/>
      <c r="B63" s="33"/>
      <c r="C63" s="33"/>
      <c r="D63" s="33"/>
      <c r="E63" s="33"/>
      <c r="F63" s="33"/>
      <c r="G63" s="33"/>
      <c r="H63" s="33"/>
      <c r="I63" s="33"/>
      <c r="J63" s="33"/>
      <c r="K63" s="33"/>
      <c r="L63" s="33"/>
      <c r="M63" s="33"/>
    </row>
    <row r="64" spans="3:13" ht="14.25">
      <c r="C64" s="34"/>
      <c r="D64" s="32"/>
      <c r="E64" s="32"/>
      <c r="F64" s="32"/>
      <c r="G64" s="32"/>
      <c r="H64" s="35"/>
      <c r="I64" s="33"/>
      <c r="J64" s="34"/>
      <c r="K64" s="32"/>
      <c r="L64" s="32"/>
      <c r="M64" s="35"/>
    </row>
    <row r="65" spans="1:13" ht="14.25">
      <c r="A65" s="32"/>
      <c r="B65" s="33"/>
      <c r="C65" s="34"/>
      <c r="D65" s="32"/>
      <c r="E65" s="32"/>
      <c r="F65" s="32"/>
      <c r="G65" s="32"/>
      <c r="H65" s="35"/>
      <c r="I65" s="33"/>
      <c r="J65" s="34"/>
      <c r="K65" s="32"/>
      <c r="L65" s="32"/>
      <c r="M65" s="35"/>
    </row>
    <row r="66" spans="1:13" ht="14.25">
      <c r="A66" s="32"/>
      <c r="B66" s="33"/>
      <c r="C66" s="34"/>
      <c r="D66" s="32"/>
      <c r="E66" s="32"/>
      <c r="F66" s="32"/>
      <c r="G66" s="32"/>
      <c r="H66" s="35"/>
      <c r="I66" s="33"/>
      <c r="J66" s="34"/>
      <c r="K66" s="32"/>
      <c r="L66" s="32"/>
      <c r="M66" s="35"/>
    </row>
    <row r="67" spans="1:13" ht="14.25">
      <c r="A67" s="32"/>
      <c r="B67" s="33"/>
      <c r="C67" s="34"/>
      <c r="D67" s="32"/>
      <c r="E67" s="32"/>
      <c r="F67" s="32"/>
      <c r="G67" s="32"/>
      <c r="H67" s="35"/>
      <c r="I67" s="33"/>
      <c r="J67" s="34"/>
      <c r="K67" s="32"/>
      <c r="L67" s="32"/>
      <c r="M67" s="35"/>
    </row>
    <row r="68" spans="1:13" ht="14.25">
      <c r="A68" s="32"/>
      <c r="B68" s="33"/>
      <c r="C68" s="34"/>
      <c r="D68" s="32"/>
      <c r="E68" s="32"/>
      <c r="F68" s="32"/>
      <c r="G68" s="32"/>
      <c r="H68" s="35"/>
      <c r="I68" s="33"/>
      <c r="J68" s="34"/>
      <c r="K68" s="32"/>
      <c r="L68" s="32"/>
      <c r="M68" s="35"/>
    </row>
    <row r="69" spans="2:12" ht="14.25">
      <c r="B69" s="33"/>
      <c r="C69" s="34"/>
      <c r="D69" s="32"/>
      <c r="E69" s="32"/>
      <c r="F69" s="32"/>
      <c r="G69" s="32"/>
      <c r="H69" s="35"/>
      <c r="I69" s="33"/>
      <c r="J69" s="35"/>
      <c r="K69" s="35"/>
      <c r="L69" s="32"/>
    </row>
    <row r="70" spans="2:12" ht="14.25">
      <c r="B70" s="33"/>
      <c r="C70" s="34"/>
      <c r="D70" s="32"/>
      <c r="E70" s="32"/>
      <c r="F70" s="32"/>
      <c r="G70" s="32"/>
      <c r="H70" s="35"/>
      <c r="I70" s="33"/>
      <c r="J70" s="35"/>
      <c r="K70" s="35"/>
      <c r="L70" s="32"/>
    </row>
    <row r="71" spans="2:12" ht="14.25">
      <c r="B71" s="33"/>
      <c r="C71" s="34"/>
      <c r="D71" s="32"/>
      <c r="E71" s="32"/>
      <c r="F71" s="32"/>
      <c r="G71" s="32"/>
      <c r="H71" s="35"/>
      <c r="I71" s="35"/>
      <c r="J71" s="35"/>
      <c r="K71" s="35"/>
      <c r="L71" s="32"/>
    </row>
    <row r="72" spans="2:12" ht="14.25">
      <c r="B72" s="33"/>
      <c r="C72" s="34"/>
      <c r="D72" s="32"/>
      <c r="E72" s="32"/>
      <c r="F72" s="32"/>
      <c r="G72" s="32"/>
      <c r="H72" s="35"/>
      <c r="I72" s="35"/>
      <c r="J72" s="35"/>
      <c r="K72" s="35"/>
      <c r="L72" s="32"/>
    </row>
    <row r="73" spans="2:12" ht="14.25">
      <c r="B73" s="33"/>
      <c r="C73" s="34"/>
      <c r="D73" s="32"/>
      <c r="E73" s="32"/>
      <c r="F73" s="32"/>
      <c r="G73" s="32"/>
      <c r="H73" s="35"/>
      <c r="I73" s="35"/>
      <c r="J73" s="35"/>
      <c r="K73" s="35"/>
      <c r="L73" s="32"/>
    </row>
    <row r="74" spans="2:12" ht="14.25">
      <c r="B74" s="33"/>
      <c r="C74" s="34"/>
      <c r="D74" s="32"/>
      <c r="E74" s="32"/>
      <c r="F74" s="32"/>
      <c r="G74" s="32"/>
      <c r="H74" s="35"/>
      <c r="I74" s="35"/>
      <c r="J74" s="35"/>
      <c r="K74" s="35"/>
      <c r="L74" s="32"/>
    </row>
    <row r="75" spans="2:12" ht="14.25">
      <c r="B75" s="33"/>
      <c r="C75" s="34"/>
      <c r="D75" s="32"/>
      <c r="E75" s="32"/>
      <c r="F75" s="32"/>
      <c r="G75" s="32"/>
      <c r="H75" s="35"/>
      <c r="I75" s="35"/>
      <c r="J75" s="35"/>
      <c r="K75" s="35"/>
      <c r="L75" s="32"/>
    </row>
    <row r="76" spans="2:12" ht="14.25">
      <c r="B76" s="33"/>
      <c r="C76" s="34"/>
      <c r="D76" s="32"/>
      <c r="E76" s="32"/>
      <c r="F76" s="32"/>
      <c r="G76" s="32"/>
      <c r="H76" s="35"/>
      <c r="I76" s="35"/>
      <c r="J76" s="35"/>
      <c r="K76" s="35"/>
      <c r="L76" s="32"/>
    </row>
    <row r="77" spans="2:12" ht="14.25">
      <c r="B77" s="33"/>
      <c r="C77" s="34"/>
      <c r="D77" s="32"/>
      <c r="E77" s="32"/>
      <c r="F77" s="32"/>
      <c r="G77" s="32"/>
      <c r="H77" s="35"/>
      <c r="I77" s="35"/>
      <c r="J77" s="35"/>
      <c r="K77" s="35"/>
      <c r="L77" s="32"/>
    </row>
    <row r="78" spans="2:12" ht="14.25">
      <c r="B78" s="33"/>
      <c r="C78" s="34"/>
      <c r="D78" s="32"/>
      <c r="E78" s="32"/>
      <c r="F78" s="32"/>
      <c r="G78" s="32"/>
      <c r="H78" s="35"/>
      <c r="I78" s="35"/>
      <c r="J78" s="35"/>
      <c r="K78" s="35"/>
      <c r="L78" s="32"/>
    </row>
    <row r="79" spans="2:12" ht="14.25">
      <c r="B79" s="33"/>
      <c r="C79" s="34"/>
      <c r="D79" s="32"/>
      <c r="E79" s="32"/>
      <c r="F79" s="32"/>
      <c r="G79" s="32"/>
      <c r="H79" s="35"/>
      <c r="I79" s="35"/>
      <c r="J79" s="35"/>
      <c r="K79" s="35"/>
      <c r="L79" s="32"/>
    </row>
    <row r="80" spans="2:12" ht="14.25">
      <c r="B80" s="33"/>
      <c r="C80" s="34"/>
      <c r="D80" s="32"/>
      <c r="E80" s="32"/>
      <c r="F80" s="32"/>
      <c r="G80" s="32"/>
      <c r="H80" s="35"/>
      <c r="I80" s="35"/>
      <c r="J80" s="35"/>
      <c r="K80" s="35"/>
      <c r="L80" s="32"/>
    </row>
    <row r="81" spans="2:12" ht="14.25">
      <c r="B81" s="33"/>
      <c r="C81" s="34"/>
      <c r="D81" s="32"/>
      <c r="E81" s="32"/>
      <c r="F81" s="32"/>
      <c r="G81" s="32"/>
      <c r="H81" s="35"/>
      <c r="I81" s="35"/>
      <c r="J81" s="35"/>
      <c r="K81" s="35"/>
      <c r="L81" s="32"/>
    </row>
  </sheetData>
  <sheetProtection/>
  <mergeCells count="21">
    <mergeCell ref="A1:M1"/>
    <mergeCell ref="A5:F5"/>
    <mergeCell ref="H5:M5"/>
    <mergeCell ref="A19:F19"/>
    <mergeCell ref="H19:M19"/>
    <mergeCell ref="A31:F31"/>
    <mergeCell ref="H31:M31"/>
    <mergeCell ref="A44:F44"/>
    <mergeCell ref="H44:M44"/>
    <mergeCell ref="A2:A4"/>
    <mergeCell ref="B2:B4"/>
    <mergeCell ref="C2:C4"/>
    <mergeCell ref="D2:D4"/>
    <mergeCell ref="E2:E4"/>
    <mergeCell ref="F2:F4"/>
    <mergeCell ref="H2:H4"/>
    <mergeCell ref="I2:I4"/>
    <mergeCell ref="J2:J4"/>
    <mergeCell ref="K2:K4"/>
    <mergeCell ref="L2:L4"/>
    <mergeCell ref="M2:M4"/>
  </mergeCells>
  <printOptions/>
  <pageMargins left="0" right="0" top="0" bottom="0" header="0.35" footer="0.31"/>
  <pageSetup horizontalDpi="600" verticalDpi="600" orientation="portrait" paperSize="9"/>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耿素飒</cp:lastModifiedBy>
  <cp:lastPrinted>2017-06-15T08:57:27Z</cp:lastPrinted>
  <dcterms:created xsi:type="dcterms:W3CDTF">2004-03-18T06:21:58Z</dcterms:created>
  <dcterms:modified xsi:type="dcterms:W3CDTF">2021-01-07T07:22:55Z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